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Investment Transaction Reports\"/>
    </mc:Choice>
  </mc:AlternateContent>
  <bookViews>
    <workbookView xWindow="0" yWindow="1983" windowWidth="26083" windowHeight="10651"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CDCI!$A$16:$R$202</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3">'CPP - Citi'!$B$1:$I$23</definedName>
    <definedName name="_xlnm.Print_Area" localSheetId="13">PPIP!$A$1:$X$252</definedName>
    <definedName name="_xlnm.Print_Area" localSheetId="12">SBA!$A$1:$S$56</definedName>
    <definedName name="_xlnm.Print_Area" localSheetId="11">TALF!$A$1:$Q$40</definedName>
    <definedName name="_xlnm.Print_Area" localSheetId="9">TIP.AGP!$A$1:$W$40</definedName>
    <definedName name="_xlnm.Print_Titles" localSheetId="4">CDCI!$61:$61</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K63" i="8" l="1"/>
  <c r="K61" i="8"/>
  <c r="K40" i="8" l="1"/>
  <c r="J1716" i="5" l="1"/>
  <c r="K130" i="8" l="1"/>
  <c r="R202" i="8" l="1"/>
  <c r="Q202" i="8"/>
  <c r="N202" i="8"/>
  <c r="M202" i="8"/>
  <c r="K202" i="8"/>
  <c r="J202" i="8"/>
  <c r="I202" i="8"/>
  <c r="H202" i="8"/>
  <c r="I8" i="5"/>
  <c r="R2128" i="5"/>
  <c r="Q2128" i="5"/>
  <c r="P2128" i="5"/>
  <c r="M2128" i="5"/>
  <c r="L2128" i="5"/>
  <c r="J2128" i="5"/>
  <c r="I2128" i="5"/>
  <c r="H2128" i="5"/>
  <c r="U158" i="37" l="1"/>
  <c r="N158" i="37"/>
  <c r="D158" i="37"/>
  <c r="P155" i="37"/>
  <c r="P151" i="37"/>
  <c r="U78" i="37"/>
  <c r="U77" i="37"/>
  <c r="U72" i="37"/>
  <c r="G35" i="37"/>
  <c r="G77" i="37" s="1"/>
  <c r="S230" i="38"/>
  <c r="X228" i="38"/>
  <c r="O228" i="38"/>
  <c r="H228" i="38"/>
  <c r="T212" i="38"/>
  <c r="T213" i="38" s="1"/>
  <c r="T214" i="38" s="1"/>
  <c r="T215" i="38" s="1"/>
  <c r="T216" i="38" s="1"/>
  <c r="T217" i="38" s="1"/>
  <c r="T218" i="38" s="1"/>
  <c r="T219" i="38" s="1"/>
  <c r="T220" i="38" s="1"/>
  <c r="T196" i="38"/>
  <c r="T197" i="38" s="1"/>
  <c r="T198" i="38" s="1"/>
  <c r="T199" i="38" s="1"/>
  <c r="T200" i="38" s="1"/>
  <c r="T201" i="38" s="1"/>
  <c r="T202" i="38" s="1"/>
  <c r="T203" i="38" s="1"/>
  <c r="T204" i="38" s="1"/>
  <c r="T205" i="38" s="1"/>
  <c r="T206" i="38" s="1"/>
  <c r="T186" i="38"/>
  <c r="T187" i="38" s="1"/>
  <c r="T188" i="38" s="1"/>
  <c r="T189" i="38" s="1"/>
  <c r="T190" i="38" s="1"/>
  <c r="T192" i="38" s="1"/>
  <c r="T174" i="38"/>
  <c r="T175" i="38" s="1"/>
  <c r="T176" i="38" s="1"/>
  <c r="T177" i="38" s="1"/>
  <c r="T178" i="38" s="1"/>
  <c r="T179" i="38" s="1"/>
  <c r="T180" i="38" s="1"/>
  <c r="T161" i="38"/>
  <c r="T162" i="38" s="1"/>
  <c r="T163" i="38" s="1"/>
  <c r="T164" i="38" s="1"/>
  <c r="T165" i="38" s="1"/>
  <c r="T166" i="38" s="1"/>
  <c r="T167" i="38" s="1"/>
  <c r="T160" i="38"/>
  <c r="T147" i="38"/>
  <c r="T148" i="38" s="1"/>
  <c r="T149" i="38" s="1"/>
  <c r="T150" i="38" s="1"/>
  <c r="T151" i="38" s="1"/>
  <c r="T152" i="38" s="1"/>
  <c r="T153" i="38" s="1"/>
  <c r="T131" i="38"/>
  <c r="T132" i="38" s="1"/>
  <c r="T133" i="38" s="1"/>
  <c r="T134" i="38" s="1"/>
  <c r="T135" i="38" s="1"/>
  <c r="T136" i="38" s="1"/>
  <c r="T137" i="38" s="1"/>
  <c r="T138" i="38" s="1"/>
  <c r="T139" i="38" s="1"/>
  <c r="T140" i="38" s="1"/>
  <c r="T141" i="38" s="1"/>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<sst xmlns="http://schemas.openxmlformats.org/spreadsheetml/2006/main" count="17610" uniqueCount="3078">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</sst>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92" xfId="5"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92" xfId="5" applyFont="1" applyFill="1" applyBorder="1" applyAlignment="1">
      <alignment vertical="center" wrapText="1"/>
    </xf>
    <xf numFmtId="0" fontId="13" fillId="0" borderId="80" xfId="5" applyFont="1" applyFill="1" applyBorder="1" applyAlignment="1">
      <alignment vertical="center" wrapText="1"/>
    </xf>
    <xf numFmtId="0" fontId="13" fillId="0" borderId="92" xfId="5" applyFont="1" applyFill="1" applyBorder="1" applyAlignment="1">
      <alignment vertical="center"/>
    </xf>
    <xf numFmtId="0" fontId="13" fillId="0" borderId="80" xfId="5" applyFont="1" applyFill="1" applyBorder="1" applyAlignment="1">
      <alignment vertical="center"/>
    </xf>
    <xf numFmtId="0" fontId="13" fillId="0" borderId="92" xfId="5" applyFont="1" applyFill="1" applyBorder="1" applyAlignment="1">
      <alignment horizontal="center" vertical="center"/>
    </xf>
    <xf numFmtId="0" fontId="13" fillId="0" borderId="80" xfId="5"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80" xfId="5" applyFont="1" applyFill="1" applyBorder="1" applyAlignment="1">
      <alignment horizontal="center" vertical="center" wrapText="1"/>
    </xf>
    <xf numFmtId="42" fontId="13" fillId="0" borderId="92" xfId="5" applyNumberFormat="1" applyFont="1" applyFill="1" applyBorder="1" applyAlignment="1">
      <alignment vertical="center"/>
    </xf>
    <xf numFmtId="42" fontId="13" fillId="0" borderId="80" xfId="5" applyNumberFormat="1" applyFont="1" applyFill="1" applyBorder="1" applyAlignment="1">
      <alignment vertical="center"/>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0" fontId="13" fillId="0" borderId="0" xfId="5" applyFont="1" applyFill="1" applyAlignment="1">
      <alignmen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35" xfId="18956" applyNumberFormat="1" applyFont="1" applyFill="1" applyBorder="1" applyAlignment="1">
      <alignment horizontal="center" vertical="center"/>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0" fontId="12" fillId="0" borderId="10" xfId="18370" applyFont="1" applyFill="1" applyBorder="1" applyAlignment="1">
      <alignment horizontal="center" vertical="center" wrapText="1"/>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3" fillId="0" borderId="19" xfId="18956" applyNumberFormat="1"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0" fontId="13" fillId="0" borderId="77" xfId="5" applyFont="1" applyFill="1" applyBorder="1" applyAlignment="1">
      <alignment horizontal="center" vertical="center" wrapText="1"/>
    </xf>
    <xf numFmtId="0" fontId="13" fillId="0" borderId="10"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34" xfId="18956" applyFont="1" applyFill="1" applyBorder="1" applyAlignment="1">
      <alignment horizontal="center" vertical="center"/>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0" fontId="13" fillId="0" borderId="77" xfId="5" applyFont="1" applyFill="1" applyBorder="1" applyAlignment="1">
      <alignment horizontal="left" vertical="center" wrapText="1"/>
    </xf>
    <xf numFmtId="0" fontId="13" fillId="0" borderId="10" xfId="5" applyFont="1" applyFill="1" applyBorder="1" applyAlignment="1">
      <alignment horizontal="left" vertical="center" wrapText="1"/>
    </xf>
    <xf numFmtId="14" fontId="13" fillId="0" borderId="77"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92" xfId="5" applyFont="1" applyFill="1" applyBorder="1" applyAlignment="1">
      <alignment horizontal="left" vertical="center" wrapText="1"/>
    </xf>
    <xf numFmtId="0" fontId="12" fillId="0" borderId="11" xfId="18370" applyFont="1" applyFill="1"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0" fontId="11" fillId="0" borderId="0" xfId="18956" applyFont="1" applyFill="1" applyAlignment="1">
      <alignment horizont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7"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8" fillId="0" borderId="0" xfId="5" applyFont="1" applyFill="1" applyAlignment="1">
      <alignment horizontal="center"/>
    </xf>
    <xf numFmtId="0" fontId="13" fillId="0" borderId="0" xfId="5" applyFont="1" applyFill="1" applyBorder="1" applyAlignment="1">
      <alignment horizontal="left"/>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8" fillId="0" borderId="17"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37" fillId="0" borderId="82"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83" xfId="5" applyNumberFormat="1" applyFont="1" applyFill="1" applyBorder="1" applyAlignment="1">
      <alignment horizontal="center" vertical="center"/>
    </xf>
    <xf numFmtId="0" fontId="12" fillId="0" borderId="83" xfId="18370" applyFill="1" applyBorder="1"/>
    <xf numFmtId="0" fontId="12" fillId="0" borderId="81" xfId="18370" applyFill="1" applyBorder="1"/>
    <xf numFmtId="0" fontId="13" fillId="0" borderId="77"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73" xfId="5" applyNumberFormat="1" applyFont="1" applyFill="1" applyBorder="1" applyAlignment="1">
      <alignment horizontal="center" vertical="center"/>
    </xf>
    <xf numFmtId="0" fontId="12" fillId="0" borderId="73" xfId="18370" applyFill="1" applyBorder="1"/>
    <xf numFmtId="165" fontId="13" fillId="0" borderId="77"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91" xfId="5" applyNumberFormat="1" applyFont="1" applyFill="1" applyBorder="1"/>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10" xfId="18569" applyFont="1" applyFill="1" applyBorder="1" applyAlignment="1">
      <alignment horizontal="center"/>
    </xf>
    <xf numFmtId="0" fontId="15" fillId="0" borderId="78"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5"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8" xfId="18538" applyFont="1" applyFill="1" applyBorder="1" applyAlignment="1">
      <alignment horizont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35"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40"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13" fillId="0" borderId="37" xfId="5" applyFont="1" applyFill="1" applyBorder="1" applyAlignment="1">
      <alignment horizontal="center" vertical="center" wrapText="1"/>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41" xfId="5"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46" xfId="5" applyFont="1" applyFill="1" applyBorder="1" applyAlignment="1">
      <alignment horizontal="left" vertical="center"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0" fontId="54" fillId="0" borderId="0" xfId="18370" applyFont="1" applyFill="1" applyBorder="1" applyAlignment="1">
      <alignment horizontal="left" vertical="top"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S2128" tableType="queryTable" totalsRowShown="0" headerRowDxfId="51" dataDxfId="49" headerRowBorderDxfId="50" tableBorderDxfId="48" totalsRowBorderDxfId="47">
  <autoFilter ref="A16:S2128"/>
  <tableColumns count="19">
    <tableColumn id="20" uniqueName="20" name="USt Number" queryTableFieldId="1" dataDxfId="46"/>
    <tableColumn id="21" uniqueName="21" name="Footnote" queryTableFieldId="2" dataDxfId="45"/>
    <tableColumn id="22" uniqueName="22" name="Institution Name" queryTableFieldId="3" dataDxfId="44"/>
    <tableColumn id="23" uniqueName="23" name="City" queryTableFieldId="4" dataDxfId="43"/>
    <tableColumn id="24" uniqueName="24" name="State" queryTableFieldId="5" dataDxfId="42"/>
    <tableColumn id="25" uniqueName="25" name="Date" queryTableFieldId="6" dataDxfId="41"/>
    <tableColumn id="26" uniqueName="26" name="Original Investment Type1" queryTableFieldId="7" dataDxfId="40"/>
    <tableColumn id="27" uniqueName="27" name="Original Investment Amount" queryTableFieldId="8" dataDxfId="39"/>
    <tableColumn id="28" uniqueName="28" name="Outstanding Investment" queryTableFieldId="9" dataDxfId="38"/>
    <tableColumn id="29" uniqueName="29" name="Total Cash Back2" queryTableFieldId="10" dataDxfId="37"/>
    <tableColumn id="30" uniqueName="30" name="Investment Status*" queryTableFieldId="11" dataDxfId="36"/>
    <tableColumn id="31" uniqueName="31" name="Amount" queryTableFieldId="12" dataDxfId="35"/>
    <tableColumn id="32" uniqueName="32" name="(Fee)4" queryTableFieldId="13" dataDxfId="34"/>
    <tableColumn id="33" uniqueName="33" name="Shares" queryTableFieldId="14" dataDxfId="33"/>
    <tableColumn id="34" uniqueName="34" name="Avg. Price" queryTableFieldId="15" dataDxfId="32"/>
    <tableColumn id="35" uniqueName="35" name="(Realized Loss) / (Write-off)" queryTableFieldId="16" dataDxfId="31"/>
    <tableColumn id="36" uniqueName="36" name="Gain5" queryTableFieldId="17" dataDxfId="30"/>
    <tableColumn id="37" uniqueName="37" name="Wt Amount" queryTableFieldId="18" dataDxfId="29"/>
    <tableColumn id="38"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5" tableType="queryTable" totalsRowShown="0" headerRowDxfId="27" dataDxfId="26">
  <autoFilter ref="A1:B155"/>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5" name="Table_ExternalData_CDCI" displayName="Table_ExternalData_CDCI" ref="A16:R202" tableType="queryTable" totalsRowShown="0" headerRowDxfId="23" dataDxfId="22">
  <autoFilter ref="A16:R202"/>
  <tableColumns count="18">
    <tableColumn id="19" uniqueName="19" name="UST Number" queryTableFieldId="1" dataDxfId="21"/>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3" dataDxfId="2">
  <autoFilter ref="A1:B40"/>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0" sqref="C20"/>
    </sheetView>
  </sheetViews>
  <sheetFormatPr defaultRowHeight="14.3"/>
  <cols>
    <col min="1" max="3" width="20.75" customWidth="1"/>
  </cols>
  <sheetData>
    <row r="1" spans="1:3" ht="15.6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4.95" customHeight="1">
      <c r="A6" s="1108" t="s">
        <v>279</v>
      </c>
      <c r="B6" s="1109"/>
      <c r="C6" s="1110"/>
    </row>
    <row r="7" spans="1:3">
      <c r="A7" s="1111" t="s">
        <v>280</v>
      </c>
      <c r="B7" s="1112"/>
      <c r="C7" s="1113"/>
    </row>
    <row r="8" spans="1:3">
      <c r="A8" s="1111" t="s">
        <v>281</v>
      </c>
      <c r="B8" s="1112"/>
      <c r="C8" s="1113"/>
    </row>
    <row r="9" spans="1:3" ht="14.95" customHeight="1">
      <c r="A9" s="1114" t="s">
        <v>282</v>
      </c>
      <c r="B9" s="1115"/>
      <c r="C9" s="1116"/>
    </row>
    <row r="10" spans="1:3" ht="15.8" customHeight="1" thickBot="1">
      <c r="A10" s="1117" t="s">
        <v>2931</v>
      </c>
      <c r="B10" s="1118"/>
      <c r="C10" s="1119"/>
    </row>
    <row r="14" spans="1:3">
      <c r="A14" s="1105" t="s">
        <v>290</v>
      </c>
      <c r="B14" s="1105"/>
    </row>
    <row r="15" spans="1:3">
      <c r="A15" s="1105" t="s">
        <v>291</v>
      </c>
      <c r="B15" s="1105"/>
    </row>
    <row r="16" spans="1:3">
      <c r="A16" s="11"/>
      <c r="B16" s="11"/>
    </row>
    <row r="17" spans="1:4">
      <c r="A17" s="1105" t="s">
        <v>292</v>
      </c>
      <c r="B17" s="1105"/>
      <c r="D17" s="480"/>
    </row>
    <row r="18" spans="1:4">
      <c r="A18" s="12"/>
      <c r="B18" s="12"/>
    </row>
    <row r="19" spans="1:4">
      <c r="A19" s="1106" t="s">
        <v>293</v>
      </c>
      <c r="B19" s="1106"/>
    </row>
    <row r="20" spans="1:4">
      <c r="A20" s="1107" t="str">
        <f>"For Period Ending "&amp; TEXT(Keys!$C$20, "MMM D, YYYY")</f>
        <v>For Period Ending May 18, 2020</v>
      </c>
      <c r="B20" s="1107"/>
      <c r="C20" s="479">
        <v>43969</v>
      </c>
    </row>
    <row r="21" spans="1:4">
      <c r="A21" s="12"/>
      <c r="B21" s="12"/>
    </row>
    <row r="22" spans="1:4" ht="18.350000000000001">
      <c r="A22" s="1121" t="s">
        <v>294</v>
      </c>
      <c r="B22" s="1121"/>
    </row>
    <row r="25" spans="1:4">
      <c r="A25" s="1120"/>
      <c r="B25" s="1120"/>
      <c r="C25" s="1120"/>
    </row>
    <row r="28" spans="1:4">
      <c r="A28" s="1105" t="s">
        <v>290</v>
      </c>
      <c r="B28" s="1105"/>
      <c r="C28" s="1105"/>
    </row>
    <row r="29" spans="1:4">
      <c r="A29" s="1105" t="s">
        <v>291</v>
      </c>
      <c r="B29" s="1105"/>
      <c r="C29" s="1105"/>
    </row>
    <row r="30" spans="1:4">
      <c r="A30" s="11"/>
      <c r="B30" s="11"/>
    </row>
    <row r="31" spans="1:4">
      <c r="A31" s="1105" t="s">
        <v>292</v>
      </c>
      <c r="B31" s="1105"/>
      <c r="C31" s="1105"/>
    </row>
    <row r="32" spans="1:4">
      <c r="A32" s="12"/>
      <c r="B32" s="12"/>
    </row>
    <row r="33" spans="1:3">
      <c r="A33" s="1106" t="s">
        <v>293</v>
      </c>
      <c r="B33" s="1106"/>
      <c r="C33" s="1106"/>
    </row>
    <row r="34" spans="1:3">
      <c r="A34" s="1107" t="str">
        <f>"For Period Ending "&amp; TEXT(Keys!$C$20, "MMM D, YYYY")</f>
        <v>For Period Ending May 18, 2020</v>
      </c>
      <c r="B34" s="1107"/>
      <c r="C34" s="1107"/>
    </row>
    <row r="35" spans="1:3">
      <c r="A35" s="12"/>
      <c r="B35" s="12"/>
    </row>
    <row r="36" spans="1:3" ht="15.65">
      <c r="A36" s="1104" t="s">
        <v>864</v>
      </c>
      <c r="B36" s="1104"/>
      <c r="C36" s="1104"/>
    </row>
    <row r="38" spans="1:3" ht="15.65">
      <c r="A38" s="478"/>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8"/>
  <sheetViews>
    <sheetView tabSelected="1" topLeftCell="G1" zoomScaleNormal="100" workbookViewId="0">
      <pane ySplit="16" topLeftCell="A1730" activePane="bottomLeft" state="frozenSplit"/>
      <selection activeCell="H1" sqref="H1"/>
      <selection pane="bottomLeft" activeCell="I2" sqref="I2:J2"/>
    </sheetView>
  </sheetViews>
  <sheetFormatPr defaultColWidth="9.125" defaultRowHeight="13.6"/>
  <cols>
    <col min="1" max="1" width="18" style="745" customWidth="1"/>
    <col min="2" max="2" width="33.125" style="745" customWidth="1"/>
    <col min="3" max="3" width="119.125" style="745" customWidth="1"/>
    <col min="4" max="4" width="30.375" style="745" customWidth="1"/>
    <col min="5" max="5" width="10.875" style="745" customWidth="1"/>
    <col min="6" max="6" width="11.25" style="746" customWidth="1"/>
    <col min="7" max="7" width="47.875" style="745" customWidth="1"/>
    <col min="8" max="8" width="34.25" style="747" customWidth="1"/>
    <col min="9" max="9" width="30.375" style="747" customWidth="1"/>
    <col min="10" max="10" width="21.625" style="747" customWidth="1"/>
    <col min="11" max="11" width="51.75" style="745" customWidth="1"/>
    <col min="12" max="12" width="21.625" style="747" customWidth="1"/>
    <col min="13" max="13" width="16.875" style="747" customWidth="1"/>
    <col min="14" max="14" width="14.25" style="748" customWidth="1"/>
    <col min="15" max="15" width="15.875" style="747" customWidth="1"/>
    <col min="16" max="16" width="33.75" style="747" customWidth="1"/>
    <col min="17" max="18" width="19.125" style="747" customWidth="1"/>
    <col min="19" max="19" width="15.875" style="748" customWidth="1"/>
    <col min="20" max="21" width="12" style="745" customWidth="1"/>
    <col min="22" max="22" width="12.25" style="745" customWidth="1"/>
    <col min="23" max="16384" width="9.125" style="745"/>
  </cols>
  <sheetData>
    <row r="1" spans="1:19" ht="14.3" thickBot="1"/>
    <row r="2" spans="1:19" ht="15.65">
      <c r="B2" s="1" t="s">
        <v>274</v>
      </c>
      <c r="C2" s="2"/>
      <c r="D2" s="3"/>
      <c r="I2" s="1105" t="s">
        <v>290</v>
      </c>
      <c r="J2" s="1105"/>
    </row>
    <row r="3" spans="1:19" ht="14.3">
      <c r="B3" s="1045" t="s">
        <v>275</v>
      </c>
      <c r="C3" s="4"/>
      <c r="D3" s="5"/>
      <c r="I3" s="1105" t="s">
        <v>291</v>
      </c>
      <c r="J3" s="1105"/>
    </row>
    <row r="4" spans="1:19" ht="14.3">
      <c r="B4" s="1045" t="s">
        <v>276</v>
      </c>
      <c r="C4" s="6"/>
      <c r="D4" s="7"/>
      <c r="I4" s="11"/>
      <c r="J4" s="11"/>
    </row>
    <row r="5" spans="1:19" ht="14.3">
      <c r="B5" s="1045" t="s">
        <v>277</v>
      </c>
      <c r="C5" s="4"/>
      <c r="D5" s="5"/>
      <c r="I5" s="1105" t="s">
        <v>292</v>
      </c>
      <c r="J5" s="1105"/>
    </row>
    <row r="6" spans="1:19" ht="14.3">
      <c r="B6" s="8" t="s">
        <v>278</v>
      </c>
      <c r="C6" s="9"/>
      <c r="D6" s="10"/>
      <c r="I6" s="12"/>
      <c r="J6" s="12"/>
    </row>
    <row r="7" spans="1:19" ht="14.3">
      <c r="B7" s="1108" t="s">
        <v>279</v>
      </c>
      <c r="C7" s="1109"/>
      <c r="D7" s="1110"/>
      <c r="I7" s="1106" t="s">
        <v>293</v>
      </c>
      <c r="J7" s="1106"/>
    </row>
    <row r="8" spans="1:19" ht="14.3">
      <c r="B8" s="1111" t="s">
        <v>280</v>
      </c>
      <c r="C8" s="1112"/>
      <c r="D8" s="1113"/>
      <c r="I8" s="1107" t="str">
        <f>"For Period Ending "&amp; TEXT(Keys!$C$20, "MMMMMMMMM D, YYYY")</f>
        <v>For Period Ending May 18, 2020</v>
      </c>
      <c r="J8" s="1107"/>
    </row>
    <row r="9" spans="1:19" ht="14.3">
      <c r="B9" s="1111" t="s">
        <v>281</v>
      </c>
      <c r="C9" s="1112"/>
      <c r="D9" s="1113"/>
      <c r="I9" s="12"/>
      <c r="J9" s="12"/>
    </row>
    <row r="10" spans="1:19" ht="18.350000000000001">
      <c r="B10" s="1114" t="s">
        <v>282</v>
      </c>
      <c r="C10" s="1115"/>
      <c r="D10" s="1116"/>
      <c r="I10" s="1121" t="s">
        <v>294</v>
      </c>
      <c r="J10" s="1121"/>
    </row>
    <row r="11" spans="1:19" ht="30.25" customHeight="1" thickBot="1">
      <c r="B11" s="1117" t="s">
        <v>2931</v>
      </c>
      <c r="C11" s="1118"/>
      <c r="D11" s="1119"/>
    </row>
    <row r="15" spans="1:19" ht="17">
      <c r="A15" s="1011"/>
      <c r="B15" s="1011"/>
      <c r="C15" s="1011"/>
      <c r="D15" s="1011"/>
      <c r="E15" s="1011"/>
      <c r="F15" s="1014"/>
      <c r="G15" s="1011"/>
      <c r="H15" s="1046"/>
      <c r="I15" s="1046"/>
      <c r="J15" s="1046"/>
      <c r="K15" s="1011"/>
      <c r="L15" s="1122" t="s">
        <v>2938</v>
      </c>
      <c r="M15" s="1123"/>
      <c r="N15" s="1123"/>
      <c r="O15" s="1123"/>
      <c r="P15" s="1046"/>
      <c r="Q15" s="1046"/>
      <c r="R15" s="1124" t="s">
        <v>305</v>
      </c>
      <c r="S15" s="1123"/>
    </row>
    <row r="16" spans="1:19" ht="16.3">
      <c r="A16" s="1024" t="s">
        <v>866</v>
      </c>
      <c r="B16" s="1024" t="s">
        <v>0</v>
      </c>
      <c r="C16" s="1024" t="s">
        <v>295</v>
      </c>
      <c r="D16" s="1024" t="s">
        <v>296</v>
      </c>
      <c r="E16" s="1024" t="s">
        <v>297</v>
      </c>
      <c r="F16" s="1025" t="s">
        <v>1</v>
      </c>
      <c r="G16" s="1024" t="s">
        <v>2974</v>
      </c>
      <c r="H16" s="1017" t="s">
        <v>298</v>
      </c>
      <c r="I16" s="1017" t="s">
        <v>299</v>
      </c>
      <c r="J16" s="1017" t="s">
        <v>2975</v>
      </c>
      <c r="K16" s="1024" t="s">
        <v>300</v>
      </c>
      <c r="L16" s="1017" t="s">
        <v>301</v>
      </c>
      <c r="M16" s="1017" t="s">
        <v>2976</v>
      </c>
      <c r="N16" s="1018" t="s">
        <v>302</v>
      </c>
      <c r="O16" s="1017" t="s">
        <v>303</v>
      </c>
      <c r="P16" s="1017" t="s">
        <v>304</v>
      </c>
      <c r="Q16" s="1017" t="s">
        <v>2977</v>
      </c>
      <c r="R16" s="1017" t="s">
        <v>867</v>
      </c>
      <c r="S16" s="1018" t="s">
        <v>868</v>
      </c>
    </row>
    <row r="17" spans="1:19">
      <c r="A17" s="1012" t="s">
        <v>876</v>
      </c>
      <c r="B17" s="1012" t="s">
        <v>858</v>
      </c>
      <c r="C17" s="1012" t="s">
        <v>877</v>
      </c>
      <c r="D17" s="1012" t="s">
        <v>878</v>
      </c>
      <c r="E17" s="1012" t="s">
        <v>83</v>
      </c>
      <c r="F17" s="1013">
        <v>39805</v>
      </c>
      <c r="G17" s="1012" t="s">
        <v>284</v>
      </c>
      <c r="H17" s="1015">
        <v>12000000</v>
      </c>
      <c r="I17" s="1015">
        <v>0</v>
      </c>
      <c r="J17" s="1015">
        <v>13433242.67</v>
      </c>
      <c r="K17" s="1012" t="s">
        <v>1196</v>
      </c>
      <c r="L17" s="1015"/>
      <c r="M17" s="1015"/>
      <c r="N17" s="1016"/>
      <c r="O17" s="1015"/>
      <c r="P17" s="1015"/>
      <c r="Q17" s="1015"/>
      <c r="R17" s="1015"/>
      <c r="S17" s="1016"/>
    </row>
    <row r="18" spans="1:19">
      <c r="A18" s="1012" t="s">
        <v>876</v>
      </c>
      <c r="B18" s="1012" t="s">
        <v>283</v>
      </c>
      <c r="C18" s="1012" t="s">
        <v>877</v>
      </c>
      <c r="D18" s="1012" t="s">
        <v>878</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876</v>
      </c>
      <c r="B19" s="1012" t="s">
        <v>283</v>
      </c>
      <c r="C19" s="1012" t="s">
        <v>877</v>
      </c>
      <c r="D19" s="1012" t="s">
        <v>878</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879</v>
      </c>
      <c r="B20" s="1012" t="s">
        <v>880</v>
      </c>
      <c r="C20" s="1012" t="s">
        <v>881</v>
      </c>
      <c r="D20" s="1012" t="s">
        <v>882</v>
      </c>
      <c r="E20" s="1012" t="s">
        <v>6</v>
      </c>
      <c r="F20" s="1013">
        <v>39857</v>
      </c>
      <c r="G20" s="1012" t="s">
        <v>284</v>
      </c>
      <c r="H20" s="1015">
        <v>4400000</v>
      </c>
      <c r="I20" s="1015">
        <v>0</v>
      </c>
      <c r="J20" s="1015">
        <v>11748156.439999999</v>
      </c>
      <c r="K20" s="1012" t="s">
        <v>1196</v>
      </c>
      <c r="L20" s="1015"/>
      <c r="M20" s="1015"/>
      <c r="N20" s="1016"/>
      <c r="O20" s="1015"/>
      <c r="P20" s="1015"/>
      <c r="Q20" s="1015"/>
      <c r="R20" s="1015"/>
      <c r="S20" s="1016"/>
    </row>
    <row r="21" spans="1:19">
      <c r="A21" s="1012" t="s">
        <v>879</v>
      </c>
      <c r="B21" s="1012" t="s">
        <v>283</v>
      </c>
      <c r="C21" s="1012" t="s">
        <v>881</v>
      </c>
      <c r="D21" s="1012" t="s">
        <v>882</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879</v>
      </c>
      <c r="B22" s="1012" t="s">
        <v>283</v>
      </c>
      <c r="C22" s="1012" t="s">
        <v>881</v>
      </c>
      <c r="D22" s="1012" t="s">
        <v>882</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883</v>
      </c>
      <c r="B23" s="1012" t="s">
        <v>884</v>
      </c>
      <c r="C23" s="1012" t="s">
        <v>885</v>
      </c>
      <c r="D23" s="1012" t="s">
        <v>886</v>
      </c>
      <c r="E23" s="1012" t="s">
        <v>105</v>
      </c>
      <c r="F23" s="1013">
        <v>39766</v>
      </c>
      <c r="G23" s="1012" t="s">
        <v>284</v>
      </c>
      <c r="H23" s="1015">
        <v>16369000</v>
      </c>
      <c r="I23" s="1015">
        <v>0</v>
      </c>
      <c r="J23" s="1015">
        <v>9229948.9700000007</v>
      </c>
      <c r="K23" s="1012" t="s">
        <v>898</v>
      </c>
      <c r="L23" s="1015"/>
      <c r="M23" s="1015"/>
      <c r="N23" s="1016"/>
      <c r="O23" s="1015"/>
      <c r="P23" s="1015"/>
      <c r="Q23" s="1015"/>
      <c r="R23" s="1015"/>
      <c r="S23" s="1016"/>
    </row>
    <row r="24" spans="1:19">
      <c r="A24" s="1012" t="s">
        <v>883</v>
      </c>
      <c r="B24" s="1012" t="s">
        <v>283</v>
      </c>
      <c r="C24" s="1012" t="s">
        <v>885</v>
      </c>
      <c r="D24" s="1012" t="s">
        <v>886</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887</v>
      </c>
      <c r="B25" s="1012" t="s">
        <v>858</v>
      </c>
      <c r="C25" s="1012" t="s">
        <v>888</v>
      </c>
      <c r="D25" s="1012" t="s">
        <v>889</v>
      </c>
      <c r="E25" s="1012" t="s">
        <v>153</v>
      </c>
      <c r="F25" s="1013">
        <v>39836</v>
      </c>
      <c r="G25" s="1012" t="s">
        <v>284</v>
      </c>
      <c r="H25" s="1015">
        <v>111000000</v>
      </c>
      <c r="I25" s="1015">
        <v>0</v>
      </c>
      <c r="J25" s="1015">
        <v>125480000</v>
      </c>
      <c r="K25" s="1012" t="s">
        <v>1196</v>
      </c>
      <c r="L25" s="1015"/>
      <c r="M25" s="1015"/>
      <c r="N25" s="1016"/>
      <c r="O25" s="1015"/>
      <c r="P25" s="1015"/>
      <c r="Q25" s="1015"/>
      <c r="R25" s="1015"/>
      <c r="S25" s="1016"/>
    </row>
    <row r="26" spans="1:19">
      <c r="A26" s="1012" t="s">
        <v>887</v>
      </c>
      <c r="B26" s="1012" t="s">
        <v>283</v>
      </c>
      <c r="C26" s="1012" t="s">
        <v>888</v>
      </c>
      <c r="D26" s="1012" t="s">
        <v>889</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887</v>
      </c>
      <c r="B27" s="1012" t="s">
        <v>283</v>
      </c>
      <c r="C27" s="1012" t="s">
        <v>888</v>
      </c>
      <c r="D27" s="1012" t="s">
        <v>889</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890</v>
      </c>
      <c r="B28" s="1012" t="s">
        <v>891</v>
      </c>
      <c r="C28" s="1012" t="s">
        <v>892</v>
      </c>
      <c r="D28" s="1012" t="s">
        <v>893</v>
      </c>
      <c r="E28" s="1012" t="s">
        <v>894</v>
      </c>
      <c r="F28" s="1013">
        <v>39885</v>
      </c>
      <c r="G28" s="1012" t="s">
        <v>285</v>
      </c>
      <c r="H28" s="1015">
        <v>10000000</v>
      </c>
      <c r="I28" s="1015">
        <v>0</v>
      </c>
      <c r="J28" s="1015">
        <v>10870902.67</v>
      </c>
      <c r="K28" s="1012" t="s">
        <v>1196</v>
      </c>
      <c r="L28" s="1015"/>
      <c r="M28" s="1015"/>
      <c r="N28" s="1016"/>
      <c r="O28" s="1015"/>
      <c r="P28" s="1015"/>
      <c r="Q28" s="1015"/>
      <c r="R28" s="1015"/>
      <c r="S28" s="1016"/>
    </row>
    <row r="29" spans="1:19">
      <c r="A29" s="1012" t="s">
        <v>890</v>
      </c>
      <c r="B29" s="1012" t="s">
        <v>283</v>
      </c>
      <c r="C29" s="1012" t="s">
        <v>892</v>
      </c>
      <c r="D29" s="1012" t="s">
        <v>893</v>
      </c>
      <c r="E29" s="1012" t="s">
        <v>894</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895</v>
      </c>
      <c r="B30" s="1012"/>
      <c r="C30" s="1012" t="s">
        <v>896</v>
      </c>
      <c r="D30" s="1012" t="s">
        <v>897</v>
      </c>
      <c r="E30" s="1012" t="s">
        <v>105</v>
      </c>
      <c r="F30" s="1013">
        <v>39836</v>
      </c>
      <c r="G30" s="1012" t="s">
        <v>284</v>
      </c>
      <c r="H30" s="1015">
        <v>3500000</v>
      </c>
      <c r="I30" s="1015">
        <v>0</v>
      </c>
      <c r="J30" s="1015">
        <v>1274909.5900000001</v>
      </c>
      <c r="K30" s="1012" t="s">
        <v>898</v>
      </c>
      <c r="L30" s="1015"/>
      <c r="M30" s="1015"/>
      <c r="N30" s="1016"/>
      <c r="O30" s="1015"/>
      <c r="P30" s="1015"/>
      <c r="Q30" s="1015"/>
      <c r="R30" s="1015"/>
      <c r="S30" s="1016"/>
    </row>
    <row r="31" spans="1:19">
      <c r="A31" s="1012" t="s">
        <v>895</v>
      </c>
      <c r="B31" s="1012" t="s">
        <v>283</v>
      </c>
      <c r="C31" s="1012" t="s">
        <v>896</v>
      </c>
      <c r="D31" s="1012" t="s">
        <v>897</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895</v>
      </c>
      <c r="B32" s="1012" t="s">
        <v>283</v>
      </c>
      <c r="C32" s="1012" t="s">
        <v>896</v>
      </c>
      <c r="D32" s="1012" t="s">
        <v>897</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895</v>
      </c>
      <c r="B33" s="1012" t="s">
        <v>283</v>
      </c>
      <c r="C33" s="1012" t="s">
        <v>896</v>
      </c>
      <c r="D33" s="1012" t="s">
        <v>897</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895</v>
      </c>
      <c r="B34" s="1012" t="s">
        <v>283</v>
      </c>
      <c r="C34" s="1012" t="s">
        <v>896</v>
      </c>
      <c r="D34" s="1012" t="s">
        <v>897</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899</v>
      </c>
      <c r="B35" s="1012" t="s">
        <v>900</v>
      </c>
      <c r="C35" s="1012" t="s">
        <v>901</v>
      </c>
      <c r="D35" s="1012" t="s">
        <v>902</v>
      </c>
      <c r="E35" s="1012" t="s">
        <v>903</v>
      </c>
      <c r="F35" s="1013">
        <v>39843</v>
      </c>
      <c r="G35" s="1012" t="s">
        <v>285</v>
      </c>
      <c r="H35" s="1015">
        <v>12720000</v>
      </c>
      <c r="I35" s="1015">
        <v>0</v>
      </c>
      <c r="J35" s="1015">
        <v>15071769</v>
      </c>
      <c r="K35" s="1012" t="s">
        <v>1196</v>
      </c>
      <c r="L35" s="1015"/>
      <c r="M35" s="1015"/>
      <c r="N35" s="1016"/>
      <c r="O35" s="1015"/>
      <c r="P35" s="1015"/>
      <c r="Q35" s="1015"/>
      <c r="R35" s="1015"/>
      <c r="S35" s="1016"/>
    </row>
    <row r="36" spans="1:19">
      <c r="A36" s="1012" t="s">
        <v>899</v>
      </c>
      <c r="B36" s="1012" t="s">
        <v>283</v>
      </c>
      <c r="C36" s="1012" t="s">
        <v>901</v>
      </c>
      <c r="D36" s="1012" t="s">
        <v>902</v>
      </c>
      <c r="E36" s="1012" t="s">
        <v>903</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904</v>
      </c>
      <c r="B37" s="1012" t="s">
        <v>905</v>
      </c>
      <c r="C37" s="1012" t="s">
        <v>906</v>
      </c>
      <c r="D37" s="1012" t="s">
        <v>907</v>
      </c>
      <c r="E37" s="1012" t="s">
        <v>894</v>
      </c>
      <c r="F37" s="1013">
        <v>39836</v>
      </c>
      <c r="G37" s="1012" t="s">
        <v>285</v>
      </c>
      <c r="H37" s="1015">
        <v>6514000</v>
      </c>
      <c r="I37" s="1015">
        <v>0</v>
      </c>
      <c r="J37" s="1015">
        <v>7674004.7300000004</v>
      </c>
      <c r="K37" s="1012" t="s">
        <v>898</v>
      </c>
      <c r="L37" s="1015"/>
      <c r="M37" s="1015"/>
      <c r="N37" s="1016"/>
      <c r="O37" s="1015"/>
      <c r="P37" s="1015"/>
      <c r="Q37" s="1015"/>
      <c r="R37" s="1015"/>
      <c r="S37" s="1016"/>
    </row>
    <row r="38" spans="1:19">
      <c r="A38" s="1012" t="s">
        <v>904</v>
      </c>
      <c r="B38" s="1012" t="s">
        <v>283</v>
      </c>
      <c r="C38" s="1012" t="s">
        <v>906</v>
      </c>
      <c r="D38" s="1012" t="s">
        <v>907</v>
      </c>
      <c r="E38" s="1012" t="s">
        <v>894</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904</v>
      </c>
      <c r="B39" s="1012" t="s">
        <v>283</v>
      </c>
      <c r="C39" s="1012" t="s">
        <v>906</v>
      </c>
      <c r="D39" s="1012" t="s">
        <v>907</v>
      </c>
      <c r="E39" s="1012" t="s">
        <v>894</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904</v>
      </c>
      <c r="B40" s="1012" t="s">
        <v>283</v>
      </c>
      <c r="C40" s="1012" t="s">
        <v>906</v>
      </c>
      <c r="D40" s="1012" t="s">
        <v>907</v>
      </c>
      <c r="E40" s="1012" t="s">
        <v>894</v>
      </c>
      <c r="F40" s="1013">
        <v>41529</v>
      </c>
      <c r="G40" s="1012" t="s">
        <v>283</v>
      </c>
      <c r="H40" s="1015"/>
      <c r="I40" s="1015"/>
      <c r="J40" s="1015"/>
      <c r="K40" s="1012" t="s">
        <v>283</v>
      </c>
      <c r="L40" s="1015"/>
      <c r="M40" s="1015">
        <v>-64026.11</v>
      </c>
      <c r="N40" s="1016"/>
      <c r="O40" s="1015"/>
      <c r="P40" s="1015"/>
      <c r="Q40" s="1015"/>
      <c r="R40" s="1015"/>
      <c r="S40" s="1016"/>
    </row>
    <row r="41" spans="1:19">
      <c r="A41" s="1012" t="s">
        <v>908</v>
      </c>
      <c r="B41" s="1012" t="s">
        <v>909</v>
      </c>
      <c r="C41" s="1012" t="s">
        <v>910</v>
      </c>
      <c r="D41" s="1012" t="s">
        <v>911</v>
      </c>
      <c r="E41" s="1012" t="s">
        <v>232</v>
      </c>
      <c r="F41" s="1013">
        <v>39850</v>
      </c>
      <c r="G41" s="1012" t="s">
        <v>284</v>
      </c>
      <c r="H41" s="1015">
        <v>4781000</v>
      </c>
      <c r="I41" s="1015">
        <v>0</v>
      </c>
      <c r="J41" s="1015">
        <v>7501881.7000000002</v>
      </c>
      <c r="K41" s="1012" t="s">
        <v>898</v>
      </c>
      <c r="L41" s="1015"/>
      <c r="M41" s="1015"/>
      <c r="N41" s="1016"/>
      <c r="O41" s="1015"/>
      <c r="P41" s="1015"/>
      <c r="Q41" s="1015"/>
      <c r="R41" s="1015"/>
      <c r="S41" s="1016"/>
    </row>
    <row r="42" spans="1:19">
      <c r="A42" s="1012" t="s">
        <v>908</v>
      </c>
      <c r="B42" s="1012" t="s">
        <v>283</v>
      </c>
      <c r="C42" s="1012" t="s">
        <v>910</v>
      </c>
      <c r="D42" s="1012" t="s">
        <v>911</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908</v>
      </c>
      <c r="B43" s="1012" t="s">
        <v>283</v>
      </c>
      <c r="C43" s="1012" t="s">
        <v>910</v>
      </c>
      <c r="D43" s="1012" t="s">
        <v>911</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908</v>
      </c>
      <c r="B44" s="1012" t="s">
        <v>283</v>
      </c>
      <c r="C44" s="1012" t="s">
        <v>910</v>
      </c>
      <c r="D44" s="1012" t="s">
        <v>911</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908</v>
      </c>
      <c r="B45" s="1012" t="s">
        <v>283</v>
      </c>
      <c r="C45" s="1012" t="s">
        <v>910</v>
      </c>
      <c r="D45" s="1012" t="s">
        <v>911</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908</v>
      </c>
      <c r="B46" s="1012" t="s">
        <v>283</v>
      </c>
      <c r="C46" s="1012" t="s">
        <v>910</v>
      </c>
      <c r="D46" s="1012" t="s">
        <v>911</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912</v>
      </c>
      <c r="B47" s="1012"/>
      <c r="C47" s="1012" t="s">
        <v>913</v>
      </c>
      <c r="D47" s="1012" t="s">
        <v>914</v>
      </c>
      <c r="E47" s="1012" t="s">
        <v>19</v>
      </c>
      <c r="F47" s="1013">
        <v>39990</v>
      </c>
      <c r="G47" s="1012" t="s">
        <v>285</v>
      </c>
      <c r="H47" s="1015">
        <v>2986000</v>
      </c>
      <c r="I47" s="1015">
        <v>0</v>
      </c>
      <c r="J47" s="1015">
        <v>3581397.27</v>
      </c>
      <c r="K47" s="1012" t="s">
        <v>898</v>
      </c>
      <c r="L47" s="1015"/>
      <c r="M47" s="1015"/>
      <c r="N47" s="1016"/>
      <c r="O47" s="1015"/>
      <c r="P47" s="1015"/>
      <c r="Q47" s="1015"/>
      <c r="R47" s="1015"/>
      <c r="S47" s="1016"/>
    </row>
    <row r="48" spans="1:19">
      <c r="A48" s="1012" t="s">
        <v>912</v>
      </c>
      <c r="B48" s="1012" t="s">
        <v>283</v>
      </c>
      <c r="C48" s="1012" t="s">
        <v>913</v>
      </c>
      <c r="D48" s="1012" t="s">
        <v>914</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912</v>
      </c>
      <c r="B49" s="1012" t="s">
        <v>283</v>
      </c>
      <c r="C49" s="1012" t="s">
        <v>913</v>
      </c>
      <c r="D49" s="1012" t="s">
        <v>914</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912</v>
      </c>
      <c r="B50" s="1012" t="s">
        <v>283</v>
      </c>
      <c r="C50" s="1012" t="s">
        <v>913</v>
      </c>
      <c r="D50" s="1012" t="s">
        <v>914</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915</v>
      </c>
      <c r="B51" s="1012" t="s">
        <v>858</v>
      </c>
      <c r="C51" s="1012" t="s">
        <v>916</v>
      </c>
      <c r="D51" s="1012" t="s">
        <v>917</v>
      </c>
      <c r="E51" s="1012" t="s">
        <v>56</v>
      </c>
      <c r="F51" s="1013">
        <v>39801</v>
      </c>
      <c r="G51" s="1012" t="s">
        <v>284</v>
      </c>
      <c r="H51" s="1015">
        <v>26918000</v>
      </c>
      <c r="I51" s="1015">
        <v>0</v>
      </c>
      <c r="J51" s="1015">
        <v>28356360</v>
      </c>
      <c r="K51" s="1012" t="s">
        <v>1196</v>
      </c>
      <c r="L51" s="1015"/>
      <c r="M51" s="1015"/>
      <c r="N51" s="1016"/>
      <c r="O51" s="1015"/>
      <c r="P51" s="1015"/>
      <c r="Q51" s="1015"/>
      <c r="R51" s="1015"/>
      <c r="S51" s="1016"/>
    </row>
    <row r="52" spans="1:19">
      <c r="A52" s="1012" t="s">
        <v>915</v>
      </c>
      <c r="B52" s="1012" t="s">
        <v>283</v>
      </c>
      <c r="C52" s="1012" t="s">
        <v>916</v>
      </c>
      <c r="D52" s="1012" t="s">
        <v>917</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915</v>
      </c>
      <c r="B53" s="1012" t="s">
        <v>283</v>
      </c>
      <c r="C53" s="1012" t="s">
        <v>916</v>
      </c>
      <c r="D53" s="1012" t="s">
        <v>917</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918</v>
      </c>
      <c r="B54" s="1012" t="s">
        <v>919</v>
      </c>
      <c r="C54" s="1012" t="s">
        <v>920</v>
      </c>
      <c r="D54" s="1012" t="s">
        <v>921</v>
      </c>
      <c r="E54" s="1012" t="s">
        <v>109</v>
      </c>
      <c r="F54" s="1013">
        <v>39990</v>
      </c>
      <c r="G54" s="1012" t="s">
        <v>922</v>
      </c>
      <c r="H54" s="1015">
        <v>12000000</v>
      </c>
      <c r="I54" s="1015">
        <v>0</v>
      </c>
      <c r="J54" s="1015">
        <v>9806136.5999999996</v>
      </c>
      <c r="K54" s="1012" t="s">
        <v>898</v>
      </c>
      <c r="L54" s="1015"/>
      <c r="M54" s="1015"/>
      <c r="N54" s="1016"/>
      <c r="O54" s="1015"/>
      <c r="P54" s="1015"/>
      <c r="Q54" s="1015"/>
      <c r="R54" s="1015"/>
      <c r="S54" s="1016"/>
    </row>
    <row r="55" spans="1:19">
      <c r="A55" s="1012" t="s">
        <v>918</v>
      </c>
      <c r="B55" s="1012" t="s">
        <v>283</v>
      </c>
      <c r="C55" s="1012" t="s">
        <v>920</v>
      </c>
      <c r="D55" s="1012" t="s">
        <v>921</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918</v>
      </c>
      <c r="B56" s="1012" t="s">
        <v>283</v>
      </c>
      <c r="C56" s="1012" t="s">
        <v>920</v>
      </c>
      <c r="D56" s="1012" t="s">
        <v>921</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918</v>
      </c>
      <c r="B57" s="1012" t="s">
        <v>283</v>
      </c>
      <c r="C57" s="1012" t="s">
        <v>920</v>
      </c>
      <c r="D57" s="1012" t="s">
        <v>921</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923</v>
      </c>
      <c r="B58" s="1012" t="s">
        <v>3025</v>
      </c>
      <c r="C58" s="1012" t="s">
        <v>925</v>
      </c>
      <c r="D58" s="1012" t="s">
        <v>926</v>
      </c>
      <c r="E58" s="1012" t="s">
        <v>89</v>
      </c>
      <c r="F58" s="1013">
        <v>39927</v>
      </c>
      <c r="G58" s="1012" t="s">
        <v>285</v>
      </c>
      <c r="H58" s="1015">
        <v>3652000</v>
      </c>
      <c r="I58" s="1015">
        <v>0</v>
      </c>
      <c r="J58" s="1015">
        <v>1453753</v>
      </c>
      <c r="K58" s="1012" t="s">
        <v>898</v>
      </c>
      <c r="L58" s="1015"/>
      <c r="M58" s="1015"/>
      <c r="N58" s="1016"/>
      <c r="O58" s="1015"/>
      <c r="P58" s="1015"/>
      <c r="Q58" s="1015"/>
      <c r="R58" s="1015"/>
      <c r="S58" s="1016"/>
    </row>
    <row r="59" spans="1:19">
      <c r="A59" s="1012" t="s">
        <v>923</v>
      </c>
      <c r="B59" s="1012" t="s">
        <v>283</v>
      </c>
      <c r="C59" s="1012" t="s">
        <v>925</v>
      </c>
      <c r="D59" s="1012" t="s">
        <v>926</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928</v>
      </c>
      <c r="B60" s="1012" t="s">
        <v>905</v>
      </c>
      <c r="C60" s="1012" t="s">
        <v>929</v>
      </c>
      <c r="D60" s="1012" t="s">
        <v>930</v>
      </c>
      <c r="E60" s="1012" t="s">
        <v>931</v>
      </c>
      <c r="F60" s="1013">
        <v>39899</v>
      </c>
      <c r="G60" s="1012" t="s">
        <v>285</v>
      </c>
      <c r="H60" s="1015">
        <v>70000000</v>
      </c>
      <c r="I60" s="1015">
        <v>0</v>
      </c>
      <c r="J60" s="1015">
        <v>73129160.689999998</v>
      </c>
      <c r="K60" s="1012" t="s">
        <v>898</v>
      </c>
      <c r="L60" s="1015"/>
      <c r="M60" s="1015"/>
      <c r="N60" s="1016"/>
      <c r="O60" s="1015"/>
      <c r="P60" s="1015"/>
      <c r="Q60" s="1015"/>
      <c r="R60" s="1015"/>
      <c r="S60" s="1016"/>
    </row>
    <row r="61" spans="1:19">
      <c r="A61" s="1012" t="s">
        <v>928</v>
      </c>
      <c r="B61" s="1012" t="s">
        <v>283</v>
      </c>
      <c r="C61" s="1012" t="s">
        <v>929</v>
      </c>
      <c r="D61" s="1012" t="s">
        <v>930</v>
      </c>
      <c r="E61" s="1012" t="s">
        <v>931</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928</v>
      </c>
      <c r="B62" s="1012" t="s">
        <v>283</v>
      </c>
      <c r="C62" s="1012" t="s">
        <v>929</v>
      </c>
      <c r="D62" s="1012" t="s">
        <v>930</v>
      </c>
      <c r="E62" s="1012" t="s">
        <v>931</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928</v>
      </c>
      <c r="B63" s="1012" t="s">
        <v>283</v>
      </c>
      <c r="C63" s="1012" t="s">
        <v>929</v>
      </c>
      <c r="D63" s="1012" t="s">
        <v>930</v>
      </c>
      <c r="E63" s="1012" t="s">
        <v>931</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928</v>
      </c>
      <c r="B64" s="1012" t="s">
        <v>283</v>
      </c>
      <c r="C64" s="1012" t="s">
        <v>929</v>
      </c>
      <c r="D64" s="1012" t="s">
        <v>930</v>
      </c>
      <c r="E64" s="1012" t="s">
        <v>931</v>
      </c>
      <c r="F64" s="1013">
        <v>41229</v>
      </c>
      <c r="G64" s="1012" t="s">
        <v>283</v>
      </c>
      <c r="H64" s="1015"/>
      <c r="I64" s="1015"/>
      <c r="J64" s="1015"/>
      <c r="K64" s="1012" t="s">
        <v>283</v>
      </c>
      <c r="L64" s="1015"/>
      <c r="M64" s="1015">
        <v>-570003</v>
      </c>
      <c r="N64" s="1016"/>
      <c r="O64" s="1015"/>
      <c r="P64" s="1015"/>
      <c r="Q64" s="1015"/>
      <c r="R64" s="1015"/>
      <c r="S64" s="1016"/>
    </row>
    <row r="65" spans="1:19">
      <c r="A65" s="1012" t="s">
        <v>932</v>
      </c>
      <c r="B65" s="1012" t="s">
        <v>933</v>
      </c>
      <c r="C65" s="1012" t="s">
        <v>934</v>
      </c>
      <c r="D65" s="1012" t="s">
        <v>935</v>
      </c>
      <c r="E65" s="1012" t="s">
        <v>153</v>
      </c>
      <c r="F65" s="1013">
        <v>39843</v>
      </c>
      <c r="G65" s="1012" t="s">
        <v>285</v>
      </c>
      <c r="H65" s="1015">
        <v>3674000</v>
      </c>
      <c r="I65" s="1015">
        <v>0</v>
      </c>
      <c r="J65" s="1015">
        <v>4387576.45</v>
      </c>
      <c r="K65" s="1012" t="s">
        <v>1196</v>
      </c>
      <c r="L65" s="1015"/>
      <c r="M65" s="1015"/>
      <c r="N65" s="1016"/>
      <c r="O65" s="1015"/>
      <c r="P65" s="1015"/>
      <c r="Q65" s="1015"/>
      <c r="R65" s="1015"/>
      <c r="S65" s="1016"/>
    </row>
    <row r="66" spans="1:19">
      <c r="A66" s="1012" t="s">
        <v>932</v>
      </c>
      <c r="B66" s="1012" t="s">
        <v>283</v>
      </c>
      <c r="C66" s="1012" t="s">
        <v>934</v>
      </c>
      <c r="D66" s="1012" t="s">
        <v>935</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936</v>
      </c>
      <c r="B67" s="1012" t="s">
        <v>900</v>
      </c>
      <c r="C67" s="1012" t="s">
        <v>937</v>
      </c>
      <c r="D67" s="1012" t="s">
        <v>938</v>
      </c>
      <c r="E67" s="1012" t="s">
        <v>939</v>
      </c>
      <c r="F67" s="1013">
        <v>39878</v>
      </c>
      <c r="G67" s="1012" t="s">
        <v>285</v>
      </c>
      <c r="H67" s="1015">
        <v>2492000</v>
      </c>
      <c r="I67" s="1015">
        <v>0</v>
      </c>
      <c r="J67" s="1015">
        <v>2960021.33</v>
      </c>
      <c r="K67" s="1012" t="s">
        <v>1196</v>
      </c>
      <c r="L67" s="1015"/>
      <c r="M67" s="1015"/>
      <c r="N67" s="1016"/>
      <c r="O67" s="1015"/>
      <c r="P67" s="1015"/>
      <c r="Q67" s="1015"/>
      <c r="R67" s="1015"/>
      <c r="S67" s="1016"/>
    </row>
    <row r="68" spans="1:19">
      <c r="A68" s="1012" t="s">
        <v>936</v>
      </c>
      <c r="B68" s="1012" t="s">
        <v>283</v>
      </c>
      <c r="C68" s="1012" t="s">
        <v>937</v>
      </c>
      <c r="D68" s="1012" t="s">
        <v>938</v>
      </c>
      <c r="E68" s="1012" t="s">
        <v>939</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940</v>
      </c>
      <c r="B69" s="1012" t="s">
        <v>858</v>
      </c>
      <c r="C69" s="1012" t="s">
        <v>941</v>
      </c>
      <c r="D69" s="1012" t="s">
        <v>286</v>
      </c>
      <c r="E69" s="1012" t="s">
        <v>56</v>
      </c>
      <c r="F69" s="1013">
        <v>39822</v>
      </c>
      <c r="G69" s="1012" t="s">
        <v>284</v>
      </c>
      <c r="H69" s="1015">
        <v>3388890000</v>
      </c>
      <c r="I69" s="1015">
        <v>0</v>
      </c>
      <c r="J69" s="1015">
        <v>3803257308.3299999</v>
      </c>
      <c r="K69" s="1012" t="s">
        <v>1196</v>
      </c>
      <c r="L69" s="1015"/>
      <c r="M69" s="1015"/>
      <c r="N69" s="1016"/>
      <c r="O69" s="1015"/>
      <c r="P69" s="1015"/>
      <c r="Q69" s="1015"/>
      <c r="R69" s="1015"/>
      <c r="S69" s="1016"/>
    </row>
    <row r="70" spans="1:19">
      <c r="A70" s="1012" t="s">
        <v>940</v>
      </c>
      <c r="B70" s="1012" t="s">
        <v>283</v>
      </c>
      <c r="C70" s="1012" t="s">
        <v>941</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940</v>
      </c>
      <c r="B71" s="1012" t="s">
        <v>283</v>
      </c>
      <c r="C71" s="1012" t="s">
        <v>941</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942</v>
      </c>
      <c r="B72" s="1012" t="s">
        <v>891</v>
      </c>
      <c r="C72" s="1012" t="s">
        <v>943</v>
      </c>
      <c r="D72" s="1012" t="s">
        <v>944</v>
      </c>
      <c r="E72" s="1012" t="s">
        <v>6</v>
      </c>
      <c r="F72" s="1013">
        <v>39962</v>
      </c>
      <c r="G72" s="1012" t="s">
        <v>285</v>
      </c>
      <c r="H72" s="1015">
        <v>1800000</v>
      </c>
      <c r="I72" s="1015">
        <v>0</v>
      </c>
      <c r="J72" s="1015">
        <v>2052682.49</v>
      </c>
      <c r="K72" s="1012" t="s">
        <v>1196</v>
      </c>
      <c r="L72" s="1015"/>
      <c r="M72" s="1015"/>
      <c r="N72" s="1016"/>
      <c r="O72" s="1015"/>
      <c r="P72" s="1015"/>
      <c r="Q72" s="1015"/>
      <c r="R72" s="1015"/>
      <c r="S72" s="1016"/>
    </row>
    <row r="73" spans="1:19">
      <c r="A73" s="1012" t="s">
        <v>942</v>
      </c>
      <c r="B73" s="1012" t="s">
        <v>283</v>
      </c>
      <c r="C73" s="1012" t="s">
        <v>943</v>
      </c>
      <c r="D73" s="1012" t="s">
        <v>944</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945</v>
      </c>
      <c r="B74" s="1012" t="s">
        <v>891</v>
      </c>
      <c r="C74" s="1012" t="s">
        <v>946</v>
      </c>
      <c r="D74" s="1012" t="s">
        <v>947</v>
      </c>
      <c r="E74" s="1012" t="s">
        <v>948</v>
      </c>
      <c r="F74" s="1013">
        <v>39822</v>
      </c>
      <c r="G74" s="1012" t="s">
        <v>285</v>
      </c>
      <c r="H74" s="1015">
        <v>6000000</v>
      </c>
      <c r="I74" s="1015">
        <v>0</v>
      </c>
      <c r="J74" s="1015">
        <v>7220141.6699999999</v>
      </c>
      <c r="K74" s="1012" t="s">
        <v>1196</v>
      </c>
      <c r="L74" s="1015"/>
      <c r="M74" s="1015"/>
      <c r="N74" s="1016"/>
      <c r="O74" s="1015"/>
      <c r="P74" s="1015"/>
      <c r="Q74" s="1015"/>
      <c r="R74" s="1015"/>
      <c r="S74" s="1016"/>
    </row>
    <row r="75" spans="1:19">
      <c r="A75" s="1012" t="s">
        <v>945</v>
      </c>
      <c r="B75" s="1012" t="s">
        <v>283</v>
      </c>
      <c r="C75" s="1012" t="s">
        <v>946</v>
      </c>
      <c r="D75" s="1012" t="s">
        <v>947</v>
      </c>
      <c r="E75" s="1012" t="s">
        <v>948</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949</v>
      </c>
      <c r="B76" s="1012"/>
      <c r="C76" s="1012" t="s">
        <v>950</v>
      </c>
      <c r="D76" s="1012" t="s">
        <v>951</v>
      </c>
      <c r="E76" s="1012" t="s">
        <v>19</v>
      </c>
      <c r="F76" s="1013">
        <v>39773</v>
      </c>
      <c r="G76" s="1012" t="s">
        <v>284</v>
      </c>
      <c r="H76" s="1015">
        <v>52000000</v>
      </c>
      <c r="I76" s="1015">
        <v>0</v>
      </c>
      <c r="J76" s="1015">
        <v>59637438.670000002</v>
      </c>
      <c r="K76" s="1012" t="s">
        <v>898</v>
      </c>
      <c r="L76" s="1015"/>
      <c r="M76" s="1015"/>
      <c r="N76" s="1016"/>
      <c r="O76" s="1015"/>
      <c r="P76" s="1015"/>
      <c r="Q76" s="1015"/>
      <c r="R76" s="1015"/>
      <c r="S76" s="1016"/>
    </row>
    <row r="77" spans="1:19">
      <c r="A77" s="1012" t="s">
        <v>949</v>
      </c>
      <c r="B77" s="1012" t="s">
        <v>283</v>
      </c>
      <c r="C77" s="1012" t="s">
        <v>950</v>
      </c>
      <c r="D77" s="1012" t="s">
        <v>951</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949</v>
      </c>
      <c r="B78" s="1012" t="s">
        <v>283</v>
      </c>
      <c r="C78" s="1012" t="s">
        <v>950</v>
      </c>
      <c r="D78" s="1012" t="s">
        <v>951</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952</v>
      </c>
      <c r="B79" s="1012" t="s">
        <v>953</v>
      </c>
      <c r="C79" s="1012" t="s">
        <v>954</v>
      </c>
      <c r="D79" s="1012" t="s">
        <v>955</v>
      </c>
      <c r="E79" s="1012" t="s">
        <v>239</v>
      </c>
      <c r="F79" s="1013">
        <v>39801</v>
      </c>
      <c r="G79" s="1012" t="s">
        <v>284</v>
      </c>
      <c r="H79" s="1015">
        <v>21000000</v>
      </c>
      <c r="I79" s="1015">
        <v>0</v>
      </c>
      <c r="J79" s="1015">
        <v>24601666.66</v>
      </c>
      <c r="K79" s="1012" t="s">
        <v>1196</v>
      </c>
      <c r="L79" s="1015"/>
      <c r="M79" s="1015"/>
      <c r="N79" s="1016"/>
      <c r="O79" s="1015"/>
      <c r="P79" s="1015"/>
      <c r="Q79" s="1015"/>
      <c r="R79" s="1015"/>
      <c r="S79" s="1016"/>
    </row>
    <row r="80" spans="1:19">
      <c r="A80" s="1012" t="s">
        <v>952</v>
      </c>
      <c r="B80" s="1012" t="s">
        <v>283</v>
      </c>
      <c r="C80" s="1012" t="s">
        <v>954</v>
      </c>
      <c r="D80" s="1012" t="s">
        <v>955</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952</v>
      </c>
      <c r="B81" s="1012" t="s">
        <v>283</v>
      </c>
      <c r="C81" s="1012" t="s">
        <v>954</v>
      </c>
      <c r="D81" s="1012" t="s">
        <v>955</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956</v>
      </c>
      <c r="B82" s="1012" t="s">
        <v>919</v>
      </c>
      <c r="C82" s="1012" t="s">
        <v>957</v>
      </c>
      <c r="D82" s="1012" t="s">
        <v>958</v>
      </c>
      <c r="E82" s="1012" t="s">
        <v>903</v>
      </c>
      <c r="F82" s="1013">
        <v>40046</v>
      </c>
      <c r="G82" s="1012" t="s">
        <v>922</v>
      </c>
      <c r="H82" s="1015">
        <v>5000000</v>
      </c>
      <c r="I82" s="1015">
        <v>0</v>
      </c>
      <c r="J82" s="1015">
        <v>6523255</v>
      </c>
      <c r="K82" s="1012" t="s">
        <v>898</v>
      </c>
      <c r="L82" s="1015"/>
      <c r="M82" s="1015"/>
      <c r="N82" s="1016"/>
      <c r="O82" s="1015"/>
      <c r="P82" s="1015"/>
      <c r="Q82" s="1015"/>
      <c r="R82" s="1015"/>
      <c r="S82" s="1016"/>
    </row>
    <row r="83" spans="1:19">
      <c r="A83" s="1012" t="s">
        <v>956</v>
      </c>
      <c r="B83" s="1012" t="s">
        <v>283</v>
      </c>
      <c r="C83" s="1012" t="s">
        <v>957</v>
      </c>
      <c r="D83" s="1012" t="s">
        <v>958</v>
      </c>
      <c r="E83" s="1012" t="s">
        <v>903</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956</v>
      </c>
      <c r="B84" s="1012" t="s">
        <v>283</v>
      </c>
      <c r="C84" s="1012" t="s">
        <v>957</v>
      </c>
      <c r="D84" s="1012" t="s">
        <v>958</v>
      </c>
      <c r="E84" s="1012" t="s">
        <v>903</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956</v>
      </c>
      <c r="B85" s="1012" t="s">
        <v>283</v>
      </c>
      <c r="C85" s="1012" t="s">
        <v>957</v>
      </c>
      <c r="D85" s="1012" t="s">
        <v>958</v>
      </c>
      <c r="E85" s="1012" t="s">
        <v>903</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956</v>
      </c>
      <c r="B86" s="1012" t="s">
        <v>283</v>
      </c>
      <c r="C86" s="1012" t="s">
        <v>957</v>
      </c>
      <c r="D86" s="1012" t="s">
        <v>958</v>
      </c>
      <c r="E86" s="1012" t="s">
        <v>903</v>
      </c>
      <c r="F86" s="1013">
        <v>41373</v>
      </c>
      <c r="G86" s="1012" t="s">
        <v>283</v>
      </c>
      <c r="H86" s="1015"/>
      <c r="I86" s="1015"/>
      <c r="J86" s="1015"/>
      <c r="K86" s="1012" t="s">
        <v>283</v>
      </c>
      <c r="L86" s="1015"/>
      <c r="M86" s="1015">
        <v>-48000</v>
      </c>
      <c r="N86" s="1016"/>
      <c r="O86" s="1015"/>
      <c r="P86" s="1015"/>
      <c r="Q86" s="1015"/>
      <c r="R86" s="1015"/>
      <c r="S86" s="1016"/>
    </row>
    <row r="87" spans="1:19">
      <c r="A87" s="1012" t="s">
        <v>959</v>
      </c>
      <c r="B87" s="1012" t="s">
        <v>960</v>
      </c>
      <c r="C87" s="1012" t="s">
        <v>961</v>
      </c>
      <c r="D87" s="1012" t="s">
        <v>962</v>
      </c>
      <c r="E87" s="1012" t="s">
        <v>217</v>
      </c>
      <c r="F87" s="1013">
        <v>39843</v>
      </c>
      <c r="G87" s="1012" t="s">
        <v>284</v>
      </c>
      <c r="H87" s="1015">
        <v>110000000</v>
      </c>
      <c r="I87" s="1015">
        <v>0</v>
      </c>
      <c r="J87" s="1015">
        <v>6000000</v>
      </c>
      <c r="K87" s="1012" t="s">
        <v>898</v>
      </c>
      <c r="L87" s="1015"/>
      <c r="M87" s="1015"/>
      <c r="N87" s="1016"/>
      <c r="O87" s="1015"/>
      <c r="P87" s="1015"/>
      <c r="Q87" s="1015"/>
      <c r="R87" s="1015"/>
      <c r="S87" s="1016"/>
    </row>
    <row r="88" spans="1:19">
      <c r="A88" s="1012" t="s">
        <v>959</v>
      </c>
      <c r="B88" s="1012" t="s">
        <v>283</v>
      </c>
      <c r="C88" s="1012" t="s">
        <v>961</v>
      </c>
      <c r="D88" s="1012" t="s">
        <v>962</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963</v>
      </c>
      <c r="B89" s="1012" t="s">
        <v>964</v>
      </c>
      <c r="C89" s="1012" t="s">
        <v>965</v>
      </c>
      <c r="D89" s="1012" t="s">
        <v>966</v>
      </c>
      <c r="E89" s="1012" t="s">
        <v>967</v>
      </c>
      <c r="F89" s="1013">
        <v>39843</v>
      </c>
      <c r="G89" s="1012" t="s">
        <v>284</v>
      </c>
      <c r="H89" s="1015">
        <v>8152000</v>
      </c>
      <c r="I89" s="1015">
        <v>0</v>
      </c>
      <c r="J89" s="1015">
        <v>13378714</v>
      </c>
      <c r="K89" s="1012" t="s">
        <v>1196</v>
      </c>
      <c r="L89" s="1015"/>
      <c r="M89" s="1015"/>
      <c r="N89" s="1016"/>
      <c r="O89" s="1015"/>
      <c r="P89" s="1015"/>
      <c r="Q89" s="1015"/>
      <c r="R89" s="1015"/>
      <c r="S89" s="1016"/>
    </row>
    <row r="90" spans="1:19">
      <c r="A90" s="1012" t="s">
        <v>963</v>
      </c>
      <c r="B90" s="1012" t="s">
        <v>283</v>
      </c>
      <c r="C90" s="1012" t="s">
        <v>965</v>
      </c>
      <c r="D90" s="1012" t="s">
        <v>966</v>
      </c>
      <c r="E90" s="1012" t="s">
        <v>967</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963</v>
      </c>
      <c r="B91" s="1012" t="s">
        <v>283</v>
      </c>
      <c r="C91" s="1012" t="s">
        <v>965</v>
      </c>
      <c r="D91" s="1012" t="s">
        <v>966</v>
      </c>
      <c r="E91" s="1012" t="s">
        <v>967</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963</v>
      </c>
      <c r="B92" s="1012" t="s">
        <v>283</v>
      </c>
      <c r="C92" s="1012" t="s">
        <v>965</v>
      </c>
      <c r="D92" s="1012" t="s">
        <v>966</v>
      </c>
      <c r="E92" s="1012" t="s">
        <v>967</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968</v>
      </c>
      <c r="B93" s="1012" t="s">
        <v>858</v>
      </c>
      <c r="C93" s="1012" t="s">
        <v>969</v>
      </c>
      <c r="D93" s="1012" t="s">
        <v>970</v>
      </c>
      <c r="E93" s="1012" t="s">
        <v>217</v>
      </c>
      <c r="F93" s="1013">
        <v>39773</v>
      </c>
      <c r="G93" s="1012" t="s">
        <v>284</v>
      </c>
      <c r="H93" s="1015">
        <v>525000000</v>
      </c>
      <c r="I93" s="1015">
        <v>0</v>
      </c>
      <c r="J93" s="1015">
        <v>596539172.32000005</v>
      </c>
      <c r="K93" s="1012" t="s">
        <v>1196</v>
      </c>
      <c r="L93" s="1015"/>
      <c r="M93" s="1015"/>
      <c r="N93" s="1016"/>
      <c r="O93" s="1015"/>
      <c r="P93" s="1015"/>
      <c r="Q93" s="1015"/>
      <c r="R93" s="1015"/>
      <c r="S93" s="1016"/>
    </row>
    <row r="94" spans="1:19">
      <c r="A94" s="1012" t="s">
        <v>968</v>
      </c>
      <c r="B94" s="1012" t="s">
        <v>283</v>
      </c>
      <c r="C94" s="1012" t="s">
        <v>969</v>
      </c>
      <c r="D94" s="1012" t="s">
        <v>970</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968</v>
      </c>
      <c r="B95" s="1012" t="s">
        <v>283</v>
      </c>
      <c r="C95" s="1012" t="s">
        <v>969</v>
      </c>
      <c r="D95" s="1012" t="s">
        <v>970</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968</v>
      </c>
      <c r="B96" s="1012" t="s">
        <v>283</v>
      </c>
      <c r="C96" s="1012" t="s">
        <v>969</v>
      </c>
      <c r="D96" s="1012" t="s">
        <v>970</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971</v>
      </c>
      <c r="B97" s="1012" t="s">
        <v>972</v>
      </c>
      <c r="C97" s="1012" t="s">
        <v>973</v>
      </c>
      <c r="D97" s="1012" t="s">
        <v>974</v>
      </c>
      <c r="E97" s="1012" t="s">
        <v>11</v>
      </c>
      <c r="F97" s="1013">
        <v>40176</v>
      </c>
      <c r="G97" s="1012" t="s">
        <v>285</v>
      </c>
      <c r="H97" s="1015">
        <v>2000000</v>
      </c>
      <c r="I97" s="1015">
        <v>0</v>
      </c>
      <c r="J97" s="1015">
        <v>2503554.7799999998</v>
      </c>
      <c r="K97" s="1012" t="s">
        <v>898</v>
      </c>
      <c r="L97" s="1015"/>
      <c r="M97" s="1015"/>
      <c r="N97" s="1016"/>
      <c r="O97" s="1015"/>
      <c r="P97" s="1015"/>
      <c r="Q97" s="1015"/>
      <c r="R97" s="1015"/>
      <c r="S97" s="1016"/>
    </row>
    <row r="98" spans="1:19">
      <c r="A98" s="1012" t="s">
        <v>971</v>
      </c>
      <c r="B98" s="1012" t="s">
        <v>283</v>
      </c>
      <c r="C98" s="1012" t="s">
        <v>973</v>
      </c>
      <c r="D98" s="1012" t="s">
        <v>974</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971</v>
      </c>
      <c r="B99" s="1012" t="s">
        <v>283</v>
      </c>
      <c r="C99" s="1012" t="s">
        <v>973</v>
      </c>
      <c r="D99" s="1012" t="s">
        <v>974</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971</v>
      </c>
      <c r="B100" s="1012" t="s">
        <v>283</v>
      </c>
      <c r="C100" s="1012" t="s">
        <v>973</v>
      </c>
      <c r="D100" s="1012" t="s">
        <v>974</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975</v>
      </c>
      <c r="B101" s="1012" t="s">
        <v>900</v>
      </c>
      <c r="C101" s="1012" t="s">
        <v>976</v>
      </c>
      <c r="D101" s="1012" t="s">
        <v>977</v>
      </c>
      <c r="E101" s="1012" t="s">
        <v>60</v>
      </c>
      <c r="F101" s="1013">
        <v>39871</v>
      </c>
      <c r="G101" s="1012" t="s">
        <v>285</v>
      </c>
      <c r="H101" s="1015">
        <v>7400000</v>
      </c>
      <c r="I101" s="1015">
        <v>0</v>
      </c>
      <c r="J101" s="1015">
        <v>8798415.3300000001</v>
      </c>
      <c r="K101" s="1012" t="s">
        <v>1196</v>
      </c>
      <c r="L101" s="1015"/>
      <c r="M101" s="1015"/>
      <c r="N101" s="1016"/>
      <c r="O101" s="1015"/>
      <c r="P101" s="1015"/>
      <c r="Q101" s="1015"/>
      <c r="R101" s="1015"/>
      <c r="S101" s="1016"/>
    </row>
    <row r="102" spans="1:19">
      <c r="A102" s="1012" t="s">
        <v>975</v>
      </c>
      <c r="B102" s="1012" t="s">
        <v>283</v>
      </c>
      <c r="C102" s="1012" t="s">
        <v>976</v>
      </c>
      <c r="D102" s="1012" t="s">
        <v>977</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978</v>
      </c>
      <c r="B103" s="1012" t="s">
        <v>858</v>
      </c>
      <c r="C103" s="1012" t="s">
        <v>979</v>
      </c>
      <c r="D103" s="1012" t="s">
        <v>980</v>
      </c>
      <c r="E103" s="1012" t="s">
        <v>6</v>
      </c>
      <c r="F103" s="1013">
        <v>39843</v>
      </c>
      <c r="G103" s="1012" t="s">
        <v>284</v>
      </c>
      <c r="H103" s="1015">
        <v>6000000</v>
      </c>
      <c r="I103" s="1015">
        <v>0</v>
      </c>
      <c r="J103" s="1015">
        <v>7563057.1500000004</v>
      </c>
      <c r="K103" s="1012" t="s">
        <v>1196</v>
      </c>
      <c r="L103" s="1015"/>
      <c r="M103" s="1015"/>
      <c r="N103" s="1016"/>
      <c r="O103" s="1015"/>
      <c r="P103" s="1015"/>
      <c r="Q103" s="1015"/>
      <c r="R103" s="1015"/>
      <c r="S103" s="1016"/>
    </row>
    <row r="104" spans="1:19">
      <c r="A104" s="1012" t="s">
        <v>978</v>
      </c>
      <c r="B104" s="1012" t="s">
        <v>283</v>
      </c>
      <c r="C104" s="1012" t="s">
        <v>979</v>
      </c>
      <c r="D104" s="1012" t="s">
        <v>980</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978</v>
      </c>
      <c r="B105" s="1012" t="s">
        <v>283</v>
      </c>
      <c r="C105" s="1012" t="s">
        <v>979</v>
      </c>
      <c r="D105" s="1012" t="s">
        <v>980</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981</v>
      </c>
      <c r="B106" s="1012" t="s">
        <v>982</v>
      </c>
      <c r="C106" s="1012" t="s">
        <v>983</v>
      </c>
      <c r="D106" s="1012" t="s">
        <v>984</v>
      </c>
      <c r="E106" s="1012" t="s">
        <v>15</v>
      </c>
      <c r="F106" s="1013">
        <v>39885</v>
      </c>
      <c r="G106" s="1012" t="s">
        <v>285</v>
      </c>
      <c r="H106" s="1015">
        <v>21100000</v>
      </c>
      <c r="I106" s="1015">
        <v>0</v>
      </c>
      <c r="J106" s="1015">
        <v>24841411.030000001</v>
      </c>
      <c r="K106" s="1012" t="s">
        <v>1196</v>
      </c>
      <c r="L106" s="1015"/>
      <c r="M106" s="1015"/>
      <c r="N106" s="1016"/>
      <c r="O106" s="1015"/>
      <c r="P106" s="1015"/>
      <c r="Q106" s="1015"/>
      <c r="R106" s="1015"/>
      <c r="S106" s="1016"/>
    </row>
    <row r="107" spans="1:19">
      <c r="A107" s="1012" t="s">
        <v>981</v>
      </c>
      <c r="B107" s="1012" t="s">
        <v>283</v>
      </c>
      <c r="C107" s="1012" t="s">
        <v>983</v>
      </c>
      <c r="D107" s="1012" t="s">
        <v>984</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985</v>
      </c>
      <c r="B108" s="1012" t="s">
        <v>986</v>
      </c>
      <c r="C108" s="1012" t="s">
        <v>987</v>
      </c>
      <c r="D108" s="1012" t="s">
        <v>988</v>
      </c>
      <c r="E108" s="1012" t="s">
        <v>89</v>
      </c>
      <c r="F108" s="1013">
        <v>40004</v>
      </c>
      <c r="G108" s="1012" t="s">
        <v>285</v>
      </c>
      <c r="H108" s="1015">
        <v>13669000</v>
      </c>
      <c r="I108" s="1015">
        <v>0</v>
      </c>
      <c r="J108" s="1015">
        <v>15595736.93</v>
      </c>
      <c r="K108" s="1012" t="s">
        <v>1196</v>
      </c>
      <c r="L108" s="1015"/>
      <c r="M108" s="1015"/>
      <c r="N108" s="1016"/>
      <c r="O108" s="1015"/>
      <c r="P108" s="1015"/>
      <c r="Q108" s="1015"/>
      <c r="R108" s="1015"/>
      <c r="S108" s="1016"/>
    </row>
    <row r="109" spans="1:19">
      <c r="A109" s="1012" t="s">
        <v>985</v>
      </c>
      <c r="B109" s="1012" t="s">
        <v>283</v>
      </c>
      <c r="C109" s="1012" t="s">
        <v>987</v>
      </c>
      <c r="D109" s="1012" t="s">
        <v>988</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989</v>
      </c>
      <c r="B110" s="1012" t="s">
        <v>858</v>
      </c>
      <c r="C110" s="1012" t="s">
        <v>990</v>
      </c>
      <c r="D110" s="1012" t="s">
        <v>991</v>
      </c>
      <c r="E110" s="1012" t="s">
        <v>992</v>
      </c>
      <c r="F110" s="1013">
        <v>39801</v>
      </c>
      <c r="G110" s="1012" t="s">
        <v>284</v>
      </c>
      <c r="H110" s="1015">
        <v>30000000</v>
      </c>
      <c r="I110" s="1015">
        <v>0</v>
      </c>
      <c r="J110" s="1015">
        <v>32341666.66</v>
      </c>
      <c r="K110" s="1012" t="s">
        <v>1196</v>
      </c>
      <c r="L110" s="1015"/>
      <c r="M110" s="1015"/>
      <c r="N110" s="1016"/>
      <c r="O110" s="1015"/>
      <c r="P110" s="1015"/>
      <c r="Q110" s="1015"/>
      <c r="R110" s="1015"/>
      <c r="S110" s="1016"/>
    </row>
    <row r="111" spans="1:19">
      <c r="A111" s="1012" t="s">
        <v>989</v>
      </c>
      <c r="B111" s="1012" t="s">
        <v>283</v>
      </c>
      <c r="C111" s="1012" t="s">
        <v>990</v>
      </c>
      <c r="D111" s="1012" t="s">
        <v>991</v>
      </c>
      <c r="E111" s="1012" t="s">
        <v>992</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989</v>
      </c>
      <c r="B112" s="1012" t="s">
        <v>283</v>
      </c>
      <c r="C112" s="1012" t="s">
        <v>990</v>
      </c>
      <c r="D112" s="1012" t="s">
        <v>991</v>
      </c>
      <c r="E112" s="1012" t="s">
        <v>992</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891</v>
      </c>
      <c r="C113" s="1012" t="s">
        <v>993</v>
      </c>
      <c r="D113" s="1012" t="s">
        <v>994</v>
      </c>
      <c r="E113" s="1012" t="s">
        <v>23</v>
      </c>
      <c r="F113" s="1013">
        <v>39864</v>
      </c>
      <c r="G113" s="1012" t="s">
        <v>285</v>
      </c>
      <c r="H113" s="1015">
        <v>48000000</v>
      </c>
      <c r="I113" s="1015">
        <v>0</v>
      </c>
      <c r="J113" s="1015">
        <v>54607399.329999998</v>
      </c>
      <c r="K113" s="1012" t="s">
        <v>1196</v>
      </c>
      <c r="L113" s="1015"/>
      <c r="M113" s="1015"/>
      <c r="N113" s="1016"/>
      <c r="O113" s="1015"/>
      <c r="P113" s="1015"/>
      <c r="Q113" s="1015"/>
      <c r="R113" s="1015"/>
      <c r="S113" s="1016"/>
    </row>
    <row r="114" spans="1:19">
      <c r="A114" s="1012" t="s">
        <v>68</v>
      </c>
      <c r="B114" s="1012" t="s">
        <v>283</v>
      </c>
      <c r="C114" s="1012" t="s">
        <v>993</v>
      </c>
      <c r="D114" s="1012" t="s">
        <v>994</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995</v>
      </c>
      <c r="B115" s="1012" t="s">
        <v>905</v>
      </c>
      <c r="C115" s="1012" t="s">
        <v>996</v>
      </c>
      <c r="D115" s="1012" t="s">
        <v>997</v>
      </c>
      <c r="E115" s="1012" t="s">
        <v>998</v>
      </c>
      <c r="F115" s="1013">
        <v>39906</v>
      </c>
      <c r="G115" s="1012" t="s">
        <v>285</v>
      </c>
      <c r="H115" s="1015">
        <v>8600000</v>
      </c>
      <c r="I115" s="1015">
        <v>0</v>
      </c>
      <c r="J115" s="1015">
        <v>10701460.58</v>
      </c>
      <c r="K115" s="1012" t="s">
        <v>898</v>
      </c>
      <c r="L115" s="1015"/>
      <c r="M115" s="1015"/>
      <c r="N115" s="1016"/>
      <c r="O115" s="1015"/>
      <c r="P115" s="1015"/>
      <c r="Q115" s="1015"/>
      <c r="R115" s="1015"/>
      <c r="S115" s="1016"/>
    </row>
    <row r="116" spans="1:19">
      <c r="A116" s="1012" t="s">
        <v>995</v>
      </c>
      <c r="B116" s="1012" t="s">
        <v>283</v>
      </c>
      <c r="C116" s="1012" t="s">
        <v>996</v>
      </c>
      <c r="D116" s="1012" t="s">
        <v>997</v>
      </c>
      <c r="E116" s="1012" t="s">
        <v>998</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995</v>
      </c>
      <c r="B117" s="1012" t="s">
        <v>283</v>
      </c>
      <c r="C117" s="1012" t="s">
        <v>996</v>
      </c>
      <c r="D117" s="1012" t="s">
        <v>997</v>
      </c>
      <c r="E117" s="1012" t="s">
        <v>998</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995</v>
      </c>
      <c r="B118" s="1012" t="s">
        <v>283</v>
      </c>
      <c r="C118" s="1012" t="s">
        <v>996</v>
      </c>
      <c r="D118" s="1012" t="s">
        <v>997</v>
      </c>
      <c r="E118" s="1012" t="s">
        <v>998</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999</v>
      </c>
      <c r="B119" s="1012" t="s">
        <v>1000</v>
      </c>
      <c r="C119" s="1012" t="s">
        <v>1001</v>
      </c>
      <c r="D119" s="1012" t="s">
        <v>1002</v>
      </c>
      <c r="E119" s="1012" t="s">
        <v>15</v>
      </c>
      <c r="F119" s="1013">
        <v>39801</v>
      </c>
      <c r="G119" s="1012" t="s">
        <v>284</v>
      </c>
      <c r="H119" s="1015">
        <v>50000000</v>
      </c>
      <c r="I119" s="1015">
        <v>0</v>
      </c>
      <c r="J119" s="1015">
        <v>60451155.740000002</v>
      </c>
      <c r="K119" s="1012" t="s">
        <v>1196</v>
      </c>
      <c r="L119" s="1015"/>
      <c r="M119" s="1015"/>
      <c r="N119" s="1016"/>
      <c r="O119" s="1015"/>
      <c r="P119" s="1015"/>
      <c r="Q119" s="1015"/>
      <c r="R119" s="1015"/>
      <c r="S119" s="1016"/>
    </row>
    <row r="120" spans="1:19">
      <c r="A120" s="1012" t="s">
        <v>999</v>
      </c>
      <c r="B120" s="1012" t="s">
        <v>283</v>
      </c>
      <c r="C120" s="1012" t="s">
        <v>1001</v>
      </c>
      <c r="D120" s="1012" t="s">
        <v>1002</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1003</v>
      </c>
      <c r="B121" s="1012" t="s">
        <v>905</v>
      </c>
      <c r="C121" s="1012" t="s">
        <v>1004</v>
      </c>
      <c r="D121" s="1012" t="s">
        <v>1005</v>
      </c>
      <c r="E121" s="1012" t="s">
        <v>109</v>
      </c>
      <c r="F121" s="1013">
        <v>40039</v>
      </c>
      <c r="G121" s="1012" t="s">
        <v>285</v>
      </c>
      <c r="H121" s="1015">
        <v>1004000</v>
      </c>
      <c r="I121" s="1015">
        <v>0</v>
      </c>
      <c r="J121" s="1015">
        <v>1114680.76</v>
      </c>
      <c r="K121" s="1012" t="s">
        <v>898</v>
      </c>
      <c r="L121" s="1015"/>
      <c r="M121" s="1015"/>
      <c r="N121" s="1016"/>
      <c r="O121" s="1015"/>
      <c r="P121" s="1015"/>
      <c r="Q121" s="1015"/>
      <c r="R121" s="1015"/>
      <c r="S121" s="1016"/>
    </row>
    <row r="122" spans="1:19">
      <c r="A122" s="1012" t="s">
        <v>1003</v>
      </c>
      <c r="B122" s="1012" t="s">
        <v>283</v>
      </c>
      <c r="C122" s="1012" t="s">
        <v>1004</v>
      </c>
      <c r="D122" s="1012" t="s">
        <v>1005</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1003</v>
      </c>
      <c r="B123" s="1012" t="s">
        <v>283</v>
      </c>
      <c r="C123" s="1012" t="s">
        <v>1004</v>
      </c>
      <c r="D123" s="1012" t="s">
        <v>1005</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1003</v>
      </c>
      <c r="B124" s="1012" t="s">
        <v>283</v>
      </c>
      <c r="C124" s="1012" t="s">
        <v>1004</v>
      </c>
      <c r="D124" s="1012" t="s">
        <v>1005</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1003</v>
      </c>
      <c r="B125" s="1012" t="s">
        <v>283</v>
      </c>
      <c r="C125" s="1012" t="s">
        <v>1004</v>
      </c>
      <c r="D125" s="1012" t="s">
        <v>1005</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1006</v>
      </c>
      <c r="B126" s="1012" t="s">
        <v>1007</v>
      </c>
      <c r="C126" s="1012" t="s">
        <v>1008</v>
      </c>
      <c r="D126" s="1012" t="s">
        <v>1009</v>
      </c>
      <c r="E126" s="1012" t="s">
        <v>105</v>
      </c>
      <c r="F126" s="1013">
        <v>39749</v>
      </c>
      <c r="G126" s="1012" t="s">
        <v>284</v>
      </c>
      <c r="H126" s="1015">
        <v>15000000000</v>
      </c>
      <c r="I126" s="1015">
        <v>0</v>
      </c>
      <c r="J126" s="1015">
        <v>26599663040.279999</v>
      </c>
      <c r="K126" s="1012" t="s">
        <v>1196</v>
      </c>
      <c r="L126" s="1015"/>
      <c r="M126" s="1015"/>
      <c r="N126" s="1016"/>
      <c r="O126" s="1015"/>
      <c r="P126" s="1015"/>
      <c r="Q126" s="1015"/>
      <c r="R126" s="1015"/>
      <c r="S126" s="1016"/>
    </row>
    <row r="127" spans="1:19">
      <c r="A127" s="1012" t="s">
        <v>1006</v>
      </c>
      <c r="B127" s="1012" t="s">
        <v>283</v>
      </c>
      <c r="C127" s="1012" t="s">
        <v>1008</v>
      </c>
      <c r="D127" s="1012" t="s">
        <v>1009</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1006</v>
      </c>
      <c r="B128" s="1012" t="s">
        <v>283</v>
      </c>
      <c r="C128" s="1012" t="s">
        <v>1008</v>
      </c>
      <c r="D128" s="1012" t="s">
        <v>1009</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1006</v>
      </c>
      <c r="B129" s="1012" t="s">
        <v>283</v>
      </c>
      <c r="C129" s="1012" t="s">
        <v>1008</v>
      </c>
      <c r="D129" s="1012" t="s">
        <v>1009</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1010</v>
      </c>
      <c r="B130" s="1012" t="s">
        <v>905</v>
      </c>
      <c r="C130" s="1012" t="s">
        <v>1011</v>
      </c>
      <c r="D130" s="1012" t="s">
        <v>1009</v>
      </c>
      <c r="E130" s="1012" t="s">
        <v>105</v>
      </c>
      <c r="F130" s="1013">
        <v>39829</v>
      </c>
      <c r="G130" s="1012" t="s">
        <v>285</v>
      </c>
      <c r="H130" s="1015">
        <v>3000000</v>
      </c>
      <c r="I130" s="1015">
        <v>0</v>
      </c>
      <c r="J130" s="1015">
        <v>3087573.33</v>
      </c>
      <c r="K130" s="1012" t="s">
        <v>898</v>
      </c>
      <c r="L130" s="1015"/>
      <c r="M130" s="1015"/>
      <c r="N130" s="1016"/>
      <c r="O130" s="1015"/>
      <c r="P130" s="1015"/>
      <c r="Q130" s="1015"/>
      <c r="R130" s="1015"/>
      <c r="S130" s="1016"/>
    </row>
    <row r="131" spans="1:19">
      <c r="A131" s="1012" t="s">
        <v>1010</v>
      </c>
      <c r="B131" s="1012" t="s">
        <v>283</v>
      </c>
      <c r="C131" s="1012" t="s">
        <v>1011</v>
      </c>
      <c r="D131" s="1012" t="s">
        <v>1009</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1010</v>
      </c>
      <c r="B132" s="1012" t="s">
        <v>283</v>
      </c>
      <c r="C132" s="1012" t="s">
        <v>1011</v>
      </c>
      <c r="D132" s="1012" t="s">
        <v>1009</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1012</v>
      </c>
      <c r="B133" s="1012" t="s">
        <v>1013</v>
      </c>
      <c r="C133" s="1012" t="s">
        <v>1014</v>
      </c>
      <c r="D133" s="1012" t="s">
        <v>1015</v>
      </c>
      <c r="E133" s="1012" t="s">
        <v>6</v>
      </c>
      <c r="F133" s="1013">
        <v>39766</v>
      </c>
      <c r="G133" s="1012" t="s">
        <v>284</v>
      </c>
      <c r="H133" s="1015">
        <v>17000000</v>
      </c>
      <c r="I133" s="1015">
        <v>0</v>
      </c>
      <c r="J133" s="1015">
        <v>19564027.780000001</v>
      </c>
      <c r="K133" s="1012" t="s">
        <v>1196</v>
      </c>
      <c r="L133" s="1015"/>
      <c r="M133" s="1015"/>
      <c r="N133" s="1016"/>
      <c r="O133" s="1015"/>
      <c r="P133" s="1015"/>
      <c r="Q133" s="1015"/>
      <c r="R133" s="1015"/>
      <c r="S133" s="1016"/>
    </row>
    <row r="134" spans="1:19">
      <c r="A134" s="1012" t="s">
        <v>1012</v>
      </c>
      <c r="B134" s="1012" t="s">
        <v>283</v>
      </c>
      <c r="C134" s="1012" t="s">
        <v>1014</v>
      </c>
      <c r="D134" s="1012" t="s">
        <v>1015</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1012</v>
      </c>
      <c r="B135" s="1012" t="s">
        <v>283</v>
      </c>
      <c r="C135" s="1012" t="s">
        <v>1014</v>
      </c>
      <c r="D135" s="1012" t="s">
        <v>1015</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1016</v>
      </c>
      <c r="B136" s="1012" t="s">
        <v>924</v>
      </c>
      <c r="C136" s="1012" t="s">
        <v>1017</v>
      </c>
      <c r="D136" s="1012" t="s">
        <v>1018</v>
      </c>
      <c r="E136" s="1012" t="s">
        <v>1019</v>
      </c>
      <c r="F136" s="1013">
        <v>39885</v>
      </c>
      <c r="G136" s="1012" t="s">
        <v>285</v>
      </c>
      <c r="H136" s="1015">
        <v>2672000</v>
      </c>
      <c r="I136" s="1015">
        <v>0</v>
      </c>
      <c r="J136" s="1015">
        <v>1233940</v>
      </c>
      <c r="K136" s="1012" t="s">
        <v>898</v>
      </c>
      <c r="L136" s="1015"/>
      <c r="M136" s="1015"/>
      <c r="N136" s="1016"/>
      <c r="O136" s="1015"/>
      <c r="P136" s="1015"/>
      <c r="Q136" s="1015"/>
      <c r="R136" s="1015"/>
      <c r="S136" s="1016"/>
    </row>
    <row r="137" spans="1:19">
      <c r="A137" s="1012" t="s">
        <v>1016</v>
      </c>
      <c r="B137" s="1012" t="s">
        <v>283</v>
      </c>
      <c r="C137" s="1012" t="s">
        <v>1017</v>
      </c>
      <c r="D137" s="1012" t="s">
        <v>1018</v>
      </c>
      <c r="E137" s="1012" t="s">
        <v>1019</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1016</v>
      </c>
      <c r="B138" s="1012" t="s">
        <v>283</v>
      </c>
      <c r="C138" s="1012" t="s">
        <v>1017</v>
      </c>
      <c r="D138" s="1012" t="s">
        <v>1018</v>
      </c>
      <c r="E138" s="1012" t="s">
        <v>1019</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1020</v>
      </c>
      <c r="B139" s="1012" t="s">
        <v>858</v>
      </c>
      <c r="C139" s="1012" t="s">
        <v>1021</v>
      </c>
      <c r="D139" s="1012" t="s">
        <v>1022</v>
      </c>
      <c r="E139" s="1012" t="s">
        <v>6</v>
      </c>
      <c r="F139" s="1013">
        <v>39787</v>
      </c>
      <c r="G139" s="1012" t="s">
        <v>284</v>
      </c>
      <c r="H139" s="1015">
        <v>28000000</v>
      </c>
      <c r="I139" s="1015">
        <v>0</v>
      </c>
      <c r="J139" s="1015">
        <v>30155095.109999999</v>
      </c>
      <c r="K139" s="1012" t="s">
        <v>1196</v>
      </c>
      <c r="L139" s="1015"/>
      <c r="M139" s="1015"/>
      <c r="N139" s="1016"/>
      <c r="O139" s="1015"/>
      <c r="P139" s="1015"/>
      <c r="Q139" s="1015"/>
      <c r="R139" s="1015"/>
      <c r="S139" s="1016"/>
    </row>
    <row r="140" spans="1:19">
      <c r="A140" s="1012" t="s">
        <v>1020</v>
      </c>
      <c r="B140" s="1012" t="s">
        <v>283</v>
      </c>
      <c r="C140" s="1012" t="s">
        <v>1021</v>
      </c>
      <c r="D140" s="1012" t="s">
        <v>1022</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1020</v>
      </c>
      <c r="B141" s="1012" t="s">
        <v>283</v>
      </c>
      <c r="C141" s="1012" t="s">
        <v>1021</v>
      </c>
      <c r="D141" s="1012" t="s">
        <v>1022</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1023</v>
      </c>
      <c r="B142" s="1012" t="s">
        <v>858</v>
      </c>
      <c r="C142" s="1012" t="s">
        <v>1024</v>
      </c>
      <c r="D142" s="1012" t="s">
        <v>286</v>
      </c>
      <c r="E142" s="1012" t="s">
        <v>56</v>
      </c>
      <c r="F142" s="1013">
        <v>39749</v>
      </c>
      <c r="G142" s="1012" t="s">
        <v>284</v>
      </c>
      <c r="H142" s="1015">
        <v>3000000000</v>
      </c>
      <c r="I142" s="1015">
        <v>0</v>
      </c>
      <c r="J142" s="1015">
        <v>3231416666.6700001</v>
      </c>
      <c r="K142" s="1012" t="s">
        <v>1196</v>
      </c>
      <c r="L142" s="1015"/>
      <c r="M142" s="1015"/>
      <c r="N142" s="1016"/>
      <c r="O142" s="1015"/>
      <c r="P142" s="1015"/>
      <c r="Q142" s="1015"/>
      <c r="R142" s="1015"/>
      <c r="S142" s="1016"/>
    </row>
    <row r="143" spans="1:19">
      <c r="A143" s="1012" t="s">
        <v>1023</v>
      </c>
      <c r="B143" s="1012" t="s">
        <v>283</v>
      </c>
      <c r="C143" s="1012" t="s">
        <v>1024</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1023</v>
      </c>
      <c r="B144" s="1012" t="s">
        <v>283</v>
      </c>
      <c r="C144" s="1012" t="s">
        <v>1024</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1025</v>
      </c>
      <c r="B145" s="1012" t="s">
        <v>1026</v>
      </c>
      <c r="C145" s="1012" t="s">
        <v>1027</v>
      </c>
      <c r="D145" s="1012" t="s">
        <v>1028</v>
      </c>
      <c r="E145" s="1012" t="s">
        <v>105</v>
      </c>
      <c r="F145" s="1013">
        <v>39920</v>
      </c>
      <c r="G145" s="1012" t="s">
        <v>284</v>
      </c>
      <c r="H145" s="1015">
        <v>13179000</v>
      </c>
      <c r="I145" s="1015">
        <v>0</v>
      </c>
      <c r="J145" s="1015">
        <v>4334427</v>
      </c>
      <c r="K145" s="1012" t="s">
        <v>898</v>
      </c>
      <c r="L145" s="1015"/>
      <c r="M145" s="1015"/>
      <c r="N145" s="1016"/>
      <c r="O145" s="1015"/>
      <c r="P145" s="1015"/>
      <c r="Q145" s="1015"/>
      <c r="R145" s="1015"/>
      <c r="S145" s="1016"/>
    </row>
    <row r="146" spans="1:19">
      <c r="A146" s="1012" t="s">
        <v>1025</v>
      </c>
      <c r="B146" s="1012" t="s">
        <v>283</v>
      </c>
      <c r="C146" s="1012" t="s">
        <v>1027</v>
      </c>
      <c r="D146" s="1012" t="s">
        <v>1028</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1029</v>
      </c>
      <c r="B147" s="1012" t="s">
        <v>858</v>
      </c>
      <c r="C147" s="1012" t="s">
        <v>1030</v>
      </c>
      <c r="D147" s="1012" t="s">
        <v>1031</v>
      </c>
      <c r="E147" s="1012" t="s">
        <v>42</v>
      </c>
      <c r="F147" s="1013">
        <v>39794</v>
      </c>
      <c r="G147" s="1012" t="s">
        <v>284</v>
      </c>
      <c r="H147" s="1015">
        <v>75000000</v>
      </c>
      <c r="I147" s="1015">
        <v>0</v>
      </c>
      <c r="J147" s="1015">
        <v>81004166.670000002</v>
      </c>
      <c r="K147" s="1012" t="s">
        <v>1196</v>
      </c>
      <c r="L147" s="1015"/>
      <c r="M147" s="1015"/>
      <c r="N147" s="1016"/>
      <c r="O147" s="1015"/>
      <c r="P147" s="1015"/>
      <c r="Q147" s="1015"/>
      <c r="R147" s="1015"/>
      <c r="S147" s="1016"/>
    </row>
    <row r="148" spans="1:19">
      <c r="A148" s="1012" t="s">
        <v>1029</v>
      </c>
      <c r="B148" s="1012" t="s">
        <v>283</v>
      </c>
      <c r="C148" s="1012" t="s">
        <v>1030</v>
      </c>
      <c r="D148" s="1012" t="s">
        <v>1031</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1029</v>
      </c>
      <c r="B149" s="1012" t="s">
        <v>283</v>
      </c>
      <c r="C149" s="1012" t="s">
        <v>1030</v>
      </c>
      <c r="D149" s="1012" t="s">
        <v>1031</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1032</v>
      </c>
      <c r="B150" s="1012" t="s">
        <v>1033</v>
      </c>
      <c r="C150" s="1012" t="s">
        <v>1034</v>
      </c>
      <c r="D150" s="1012" t="s">
        <v>1035</v>
      </c>
      <c r="E150" s="1012" t="s">
        <v>931</v>
      </c>
      <c r="F150" s="1013">
        <v>39843</v>
      </c>
      <c r="G150" s="1012" t="s">
        <v>285</v>
      </c>
      <c r="H150" s="1015">
        <v>12639000</v>
      </c>
      <c r="I150" s="1015">
        <v>0</v>
      </c>
      <c r="J150" s="1015">
        <v>17097990.600000001</v>
      </c>
      <c r="K150" s="1012" t="s">
        <v>1196</v>
      </c>
      <c r="L150" s="1015"/>
      <c r="M150" s="1015"/>
      <c r="N150" s="1016"/>
      <c r="O150" s="1015"/>
      <c r="P150" s="1015"/>
      <c r="Q150" s="1015"/>
      <c r="R150" s="1015"/>
      <c r="S150" s="1016"/>
    </row>
    <row r="151" spans="1:19">
      <c r="A151" s="1012" t="s">
        <v>1032</v>
      </c>
      <c r="B151" s="1012" t="s">
        <v>283</v>
      </c>
      <c r="C151" s="1012" t="s">
        <v>1034</v>
      </c>
      <c r="D151" s="1012" t="s">
        <v>1035</v>
      </c>
      <c r="E151" s="1012" t="s">
        <v>931</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1036</v>
      </c>
      <c r="B152" s="1012" t="s">
        <v>900</v>
      </c>
      <c r="C152" s="1012" t="s">
        <v>1037</v>
      </c>
      <c r="D152" s="1012" t="s">
        <v>1038</v>
      </c>
      <c r="E152" s="1012" t="s">
        <v>23</v>
      </c>
      <c r="F152" s="1013">
        <v>39836</v>
      </c>
      <c r="G152" s="1012" t="s">
        <v>285</v>
      </c>
      <c r="H152" s="1015">
        <v>15500000</v>
      </c>
      <c r="I152" s="1015">
        <v>0</v>
      </c>
      <c r="J152" s="1015">
        <v>18492469.25</v>
      </c>
      <c r="K152" s="1012" t="s">
        <v>1196</v>
      </c>
      <c r="L152" s="1015"/>
      <c r="M152" s="1015"/>
      <c r="N152" s="1016"/>
      <c r="O152" s="1015"/>
      <c r="P152" s="1015"/>
      <c r="Q152" s="1015"/>
      <c r="R152" s="1015"/>
      <c r="S152" s="1016"/>
    </row>
    <row r="153" spans="1:19">
      <c r="A153" s="1012" t="s">
        <v>1036</v>
      </c>
      <c r="B153" s="1012" t="s">
        <v>283</v>
      </c>
      <c r="C153" s="1012" t="s">
        <v>1037</v>
      </c>
      <c r="D153" s="1012" t="s">
        <v>1038</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1039</v>
      </c>
      <c r="B154" s="1012" t="s">
        <v>905</v>
      </c>
      <c r="C154" s="1012" t="s">
        <v>1040</v>
      </c>
      <c r="D154" s="1012" t="s">
        <v>1041</v>
      </c>
      <c r="E154" s="1012" t="s">
        <v>11</v>
      </c>
      <c r="F154" s="1013">
        <v>39857</v>
      </c>
      <c r="G154" s="1012" t="s">
        <v>285</v>
      </c>
      <c r="H154" s="1015">
        <v>1000000</v>
      </c>
      <c r="I154" s="1015">
        <v>0</v>
      </c>
      <c r="J154" s="1015">
        <v>1100653.5</v>
      </c>
      <c r="K154" s="1012" t="s">
        <v>898</v>
      </c>
      <c r="L154" s="1015"/>
      <c r="M154" s="1015"/>
      <c r="N154" s="1016"/>
      <c r="O154" s="1015"/>
      <c r="P154" s="1015"/>
      <c r="Q154" s="1015"/>
      <c r="R154" s="1015"/>
      <c r="S154" s="1016"/>
    </row>
    <row r="155" spans="1:19">
      <c r="A155" s="1012" t="s">
        <v>1039</v>
      </c>
      <c r="B155" s="1012" t="s">
        <v>283</v>
      </c>
      <c r="C155" s="1012" t="s">
        <v>1040</v>
      </c>
      <c r="D155" s="1012" t="s">
        <v>1041</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1039</v>
      </c>
      <c r="B156" s="1012" t="s">
        <v>283</v>
      </c>
      <c r="C156" s="1012" t="s">
        <v>1040</v>
      </c>
      <c r="D156" s="1012" t="s">
        <v>1041</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1039</v>
      </c>
      <c r="B157" s="1012" t="s">
        <v>283</v>
      </c>
      <c r="C157" s="1012" t="s">
        <v>1040</v>
      </c>
      <c r="D157" s="1012" t="s">
        <v>1041</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1042</v>
      </c>
      <c r="B158" s="1012"/>
      <c r="C158" s="1012" t="s">
        <v>1043</v>
      </c>
      <c r="D158" s="1012" t="s">
        <v>1044</v>
      </c>
      <c r="E158" s="1012" t="s">
        <v>188</v>
      </c>
      <c r="F158" s="1013">
        <v>39773</v>
      </c>
      <c r="G158" s="1012" t="s">
        <v>284</v>
      </c>
      <c r="H158" s="1015">
        <v>124000000</v>
      </c>
      <c r="I158" s="1015">
        <v>0</v>
      </c>
      <c r="J158" s="1015">
        <v>129079862.47</v>
      </c>
      <c r="K158" s="1012" t="s">
        <v>898</v>
      </c>
      <c r="L158" s="1015"/>
      <c r="M158" s="1015"/>
      <c r="N158" s="1016"/>
      <c r="O158" s="1015"/>
      <c r="P158" s="1015"/>
      <c r="Q158" s="1015"/>
      <c r="R158" s="1015"/>
      <c r="S158" s="1016"/>
    </row>
    <row r="159" spans="1:19">
      <c r="A159" s="1012" t="s">
        <v>1042</v>
      </c>
      <c r="B159" s="1012" t="s">
        <v>283</v>
      </c>
      <c r="C159" s="1012" t="s">
        <v>1043</v>
      </c>
      <c r="D159" s="1012" t="s">
        <v>1044</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1042</v>
      </c>
      <c r="B160" s="1012" t="s">
        <v>283</v>
      </c>
      <c r="C160" s="1012" t="s">
        <v>1043</v>
      </c>
      <c r="D160" s="1012" t="s">
        <v>1044</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1045</v>
      </c>
      <c r="B161" s="1012" t="s">
        <v>900</v>
      </c>
      <c r="C161" s="1012" t="s">
        <v>1046</v>
      </c>
      <c r="D161" s="1012" t="s">
        <v>1047</v>
      </c>
      <c r="E161" s="1012" t="s">
        <v>903</v>
      </c>
      <c r="F161" s="1013">
        <v>39850</v>
      </c>
      <c r="G161" s="1012" t="s">
        <v>285</v>
      </c>
      <c r="H161" s="1015">
        <v>795000</v>
      </c>
      <c r="I161" s="1015">
        <v>0</v>
      </c>
      <c r="J161" s="1015">
        <v>942411.42</v>
      </c>
      <c r="K161" s="1012" t="s">
        <v>1196</v>
      </c>
      <c r="L161" s="1015"/>
      <c r="M161" s="1015"/>
      <c r="N161" s="1016"/>
      <c r="O161" s="1015"/>
      <c r="P161" s="1015"/>
      <c r="Q161" s="1015"/>
      <c r="R161" s="1015"/>
      <c r="S161" s="1016"/>
    </row>
    <row r="162" spans="1:19">
      <c r="A162" s="1012" t="s">
        <v>1045</v>
      </c>
      <c r="B162" s="1012" t="s">
        <v>283</v>
      </c>
      <c r="C162" s="1012" t="s">
        <v>1046</v>
      </c>
      <c r="D162" s="1012" t="s">
        <v>1047</v>
      </c>
      <c r="E162" s="1012" t="s">
        <v>903</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1048</v>
      </c>
      <c r="B163" s="1012" t="s">
        <v>1049</v>
      </c>
      <c r="C163" s="1012" t="s">
        <v>1050</v>
      </c>
      <c r="D163" s="1012" t="s">
        <v>1051</v>
      </c>
      <c r="E163" s="1012" t="s">
        <v>1052</v>
      </c>
      <c r="F163" s="1013">
        <v>39829</v>
      </c>
      <c r="G163" s="1012" t="s">
        <v>284</v>
      </c>
      <c r="H163" s="1015">
        <v>18751000</v>
      </c>
      <c r="I163" s="1015">
        <v>0</v>
      </c>
      <c r="J163" s="1015">
        <v>20037514.109999999</v>
      </c>
      <c r="K163" s="1012" t="s">
        <v>1196</v>
      </c>
      <c r="L163" s="1015"/>
      <c r="M163" s="1015"/>
      <c r="N163" s="1016"/>
      <c r="O163" s="1015"/>
      <c r="P163" s="1015"/>
      <c r="Q163" s="1015"/>
      <c r="R163" s="1015"/>
      <c r="S163" s="1016"/>
    </row>
    <row r="164" spans="1:19">
      <c r="A164" s="1012" t="s">
        <v>1048</v>
      </c>
      <c r="B164" s="1012" t="s">
        <v>283</v>
      </c>
      <c r="C164" s="1012" t="s">
        <v>1050</v>
      </c>
      <c r="D164" s="1012" t="s">
        <v>1051</v>
      </c>
      <c r="E164" s="1012" t="s">
        <v>1052</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1048</v>
      </c>
      <c r="B165" s="1012" t="s">
        <v>283</v>
      </c>
      <c r="C165" s="1012" t="s">
        <v>1050</v>
      </c>
      <c r="D165" s="1012" t="s">
        <v>1051</v>
      </c>
      <c r="E165" s="1012" t="s">
        <v>1052</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1053</v>
      </c>
      <c r="B166" s="1012" t="s">
        <v>858</v>
      </c>
      <c r="C166" s="1012" t="s">
        <v>1054</v>
      </c>
      <c r="D166" s="1012" t="s">
        <v>1055</v>
      </c>
      <c r="E166" s="1012" t="s">
        <v>105</v>
      </c>
      <c r="F166" s="1013">
        <v>39766</v>
      </c>
      <c r="G166" s="1012" t="s">
        <v>284</v>
      </c>
      <c r="H166" s="1015">
        <v>3133640000</v>
      </c>
      <c r="I166" s="1015">
        <v>0</v>
      </c>
      <c r="J166" s="1015">
        <v>3293353918.5300002</v>
      </c>
      <c r="K166" s="1012" t="s">
        <v>1196</v>
      </c>
      <c r="L166" s="1015"/>
      <c r="M166" s="1015"/>
      <c r="N166" s="1016"/>
      <c r="O166" s="1015"/>
      <c r="P166" s="1015"/>
      <c r="Q166" s="1015"/>
      <c r="R166" s="1015"/>
      <c r="S166" s="1016"/>
    </row>
    <row r="167" spans="1:19">
      <c r="A167" s="1012" t="s">
        <v>1053</v>
      </c>
      <c r="B167" s="1012" t="s">
        <v>283</v>
      </c>
      <c r="C167" s="1012" t="s">
        <v>1054</v>
      </c>
      <c r="D167" s="1012" t="s">
        <v>1055</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1053</v>
      </c>
      <c r="B168" s="1012" t="s">
        <v>283</v>
      </c>
      <c r="C168" s="1012" t="s">
        <v>1054</v>
      </c>
      <c r="D168" s="1012" t="s">
        <v>1055</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1056</v>
      </c>
      <c r="B169" s="1012" t="s">
        <v>1057</v>
      </c>
      <c r="C169" s="1012" t="s">
        <v>1058</v>
      </c>
      <c r="D169" s="1012" t="s">
        <v>1059</v>
      </c>
      <c r="E169" s="1012" t="s">
        <v>15</v>
      </c>
      <c r="F169" s="1013">
        <v>39906</v>
      </c>
      <c r="G169" s="1012" t="s">
        <v>285</v>
      </c>
      <c r="H169" s="1015">
        <v>1706000</v>
      </c>
      <c r="I169" s="1015">
        <v>0</v>
      </c>
      <c r="J169" s="1015">
        <v>2315853.14</v>
      </c>
      <c r="K169" s="1012" t="s">
        <v>1196</v>
      </c>
      <c r="L169" s="1015"/>
      <c r="M169" s="1015"/>
      <c r="N169" s="1016"/>
      <c r="O169" s="1015"/>
      <c r="P169" s="1015"/>
      <c r="Q169" s="1015"/>
      <c r="R169" s="1015"/>
      <c r="S169" s="1016"/>
    </row>
    <row r="170" spans="1:19">
      <c r="A170" s="1012" t="s">
        <v>1056</v>
      </c>
      <c r="B170" s="1012" t="s">
        <v>283</v>
      </c>
      <c r="C170" s="1012" t="s">
        <v>1058</v>
      </c>
      <c r="D170" s="1012" t="s">
        <v>1059</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1060</v>
      </c>
      <c r="B171" s="1012" t="s">
        <v>858</v>
      </c>
      <c r="C171" s="1012" t="s">
        <v>1061</v>
      </c>
      <c r="D171" s="1012" t="s">
        <v>1062</v>
      </c>
      <c r="E171" s="1012" t="s">
        <v>967</v>
      </c>
      <c r="F171" s="1013">
        <v>39805</v>
      </c>
      <c r="G171" s="1012" t="s">
        <v>284</v>
      </c>
      <c r="H171" s="1015">
        <v>10800000</v>
      </c>
      <c r="I171" s="1015">
        <v>0</v>
      </c>
      <c r="J171" s="1015">
        <v>13371500</v>
      </c>
      <c r="K171" s="1012" t="s">
        <v>1196</v>
      </c>
      <c r="L171" s="1015"/>
      <c r="M171" s="1015"/>
      <c r="N171" s="1016"/>
      <c r="O171" s="1015"/>
      <c r="P171" s="1015"/>
      <c r="Q171" s="1015"/>
      <c r="R171" s="1015"/>
      <c r="S171" s="1016"/>
    </row>
    <row r="172" spans="1:19">
      <c r="A172" s="1012" t="s">
        <v>1060</v>
      </c>
      <c r="B172" s="1012" t="s">
        <v>283</v>
      </c>
      <c r="C172" s="1012" t="s">
        <v>1061</v>
      </c>
      <c r="D172" s="1012" t="s">
        <v>1062</v>
      </c>
      <c r="E172" s="1012" t="s">
        <v>967</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1060</v>
      </c>
      <c r="B173" s="1012" t="s">
        <v>283</v>
      </c>
      <c r="C173" s="1012" t="s">
        <v>1061</v>
      </c>
      <c r="D173" s="1012" t="s">
        <v>1062</v>
      </c>
      <c r="E173" s="1012" t="s">
        <v>967</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1063</v>
      </c>
      <c r="B174" s="1012" t="s">
        <v>891</v>
      </c>
      <c r="C174" s="1012" t="s">
        <v>1064</v>
      </c>
      <c r="D174" s="1012" t="s">
        <v>1065</v>
      </c>
      <c r="E174" s="1012" t="s">
        <v>6</v>
      </c>
      <c r="F174" s="1013">
        <v>39843</v>
      </c>
      <c r="G174" s="1012" t="s">
        <v>285</v>
      </c>
      <c r="H174" s="1015">
        <v>6000000</v>
      </c>
      <c r="I174" s="1015">
        <v>0</v>
      </c>
      <c r="J174" s="1015">
        <v>7263316.6600000001</v>
      </c>
      <c r="K174" s="1012" t="s">
        <v>1196</v>
      </c>
      <c r="L174" s="1015"/>
      <c r="M174" s="1015"/>
      <c r="N174" s="1016"/>
      <c r="O174" s="1015"/>
      <c r="P174" s="1015"/>
      <c r="Q174" s="1015"/>
      <c r="R174" s="1015"/>
      <c r="S174" s="1016"/>
    </row>
    <row r="175" spans="1:19">
      <c r="A175" s="1012" t="s">
        <v>1063</v>
      </c>
      <c r="B175" s="1012" t="s">
        <v>283</v>
      </c>
      <c r="C175" s="1012" t="s">
        <v>1064</v>
      </c>
      <c r="D175" s="1012" t="s">
        <v>1065</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1063</v>
      </c>
      <c r="B176" s="1012" t="s">
        <v>283</v>
      </c>
      <c r="C176" s="1012" t="s">
        <v>1064</v>
      </c>
      <c r="D176" s="1012" t="s">
        <v>1065</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1063</v>
      </c>
      <c r="B177" s="1012" t="s">
        <v>283</v>
      </c>
      <c r="C177" s="1012" t="s">
        <v>1064</v>
      </c>
      <c r="D177" s="1012" t="s">
        <v>1065</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1063</v>
      </c>
      <c r="B178" s="1012" t="s">
        <v>283</v>
      </c>
      <c r="C178" s="1012" t="s">
        <v>1064</v>
      </c>
      <c r="D178" s="1012" t="s">
        <v>1065</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1063</v>
      </c>
      <c r="B179" s="1012" t="s">
        <v>283</v>
      </c>
      <c r="C179" s="1012" t="s">
        <v>1064</v>
      </c>
      <c r="D179" s="1012" t="s">
        <v>1065</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1066</v>
      </c>
      <c r="B180" s="1012" t="s">
        <v>891</v>
      </c>
      <c r="C180" s="1012" t="s">
        <v>1067</v>
      </c>
      <c r="D180" s="1012" t="s">
        <v>1068</v>
      </c>
      <c r="E180" s="1012" t="s">
        <v>239</v>
      </c>
      <c r="F180" s="1013">
        <v>39976</v>
      </c>
      <c r="G180" s="1012" t="s">
        <v>285</v>
      </c>
      <c r="H180" s="1015">
        <v>2892000</v>
      </c>
      <c r="I180" s="1015">
        <v>0</v>
      </c>
      <c r="J180" s="1015">
        <v>3444478.21</v>
      </c>
      <c r="K180" s="1012" t="s">
        <v>1196</v>
      </c>
      <c r="L180" s="1015"/>
      <c r="M180" s="1015"/>
      <c r="N180" s="1016"/>
      <c r="O180" s="1015"/>
      <c r="P180" s="1015"/>
      <c r="Q180" s="1015"/>
      <c r="R180" s="1015"/>
      <c r="S180" s="1016"/>
    </row>
    <row r="181" spans="1:19">
      <c r="A181" s="1012" t="s">
        <v>1066</v>
      </c>
      <c r="B181" s="1012" t="s">
        <v>283</v>
      </c>
      <c r="C181" s="1012" t="s">
        <v>1067</v>
      </c>
      <c r="D181" s="1012" t="s">
        <v>1068</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1069</v>
      </c>
      <c r="B182" s="1012" t="s">
        <v>858</v>
      </c>
      <c r="C182" s="1012" t="s">
        <v>1070</v>
      </c>
      <c r="D182" s="1012" t="s">
        <v>1071</v>
      </c>
      <c r="E182" s="1012" t="s">
        <v>1072</v>
      </c>
      <c r="F182" s="1013">
        <v>39801</v>
      </c>
      <c r="G182" s="1012" t="s">
        <v>284</v>
      </c>
      <c r="H182" s="1015">
        <v>40000000</v>
      </c>
      <c r="I182" s="1015">
        <v>0</v>
      </c>
      <c r="J182" s="1015">
        <v>41917777.780000001</v>
      </c>
      <c r="K182" s="1012" t="s">
        <v>1196</v>
      </c>
      <c r="L182" s="1015"/>
      <c r="M182" s="1015"/>
      <c r="N182" s="1016"/>
      <c r="O182" s="1015"/>
      <c r="P182" s="1015"/>
      <c r="Q182" s="1015"/>
      <c r="R182" s="1015"/>
      <c r="S182" s="1016"/>
    </row>
    <row r="183" spans="1:19">
      <c r="A183" s="1012" t="s">
        <v>1069</v>
      </c>
      <c r="B183" s="1012" t="s">
        <v>283</v>
      </c>
      <c r="C183" s="1012" t="s">
        <v>1070</v>
      </c>
      <c r="D183" s="1012" t="s">
        <v>1071</v>
      </c>
      <c r="E183" s="1012" t="s">
        <v>1072</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1069</v>
      </c>
      <c r="B184" s="1012" t="s">
        <v>283</v>
      </c>
      <c r="C184" s="1012" t="s">
        <v>1070</v>
      </c>
      <c r="D184" s="1012" t="s">
        <v>1071</v>
      </c>
      <c r="E184" s="1012" t="s">
        <v>1072</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1073</v>
      </c>
      <c r="B185" s="1012" t="s">
        <v>900</v>
      </c>
      <c r="C185" s="1012" t="s">
        <v>1074</v>
      </c>
      <c r="D185" s="1012" t="s">
        <v>1075</v>
      </c>
      <c r="E185" s="1012" t="s">
        <v>948</v>
      </c>
      <c r="F185" s="1013">
        <v>39857</v>
      </c>
      <c r="G185" s="1012" t="s">
        <v>285</v>
      </c>
      <c r="H185" s="1015">
        <v>985000</v>
      </c>
      <c r="I185" s="1015">
        <v>0</v>
      </c>
      <c r="J185" s="1015">
        <v>1172062.5</v>
      </c>
      <c r="K185" s="1012" t="s">
        <v>1196</v>
      </c>
      <c r="L185" s="1015"/>
      <c r="M185" s="1015"/>
      <c r="N185" s="1016"/>
      <c r="O185" s="1015"/>
      <c r="P185" s="1015"/>
      <c r="Q185" s="1015"/>
      <c r="R185" s="1015"/>
      <c r="S185" s="1016"/>
    </row>
    <row r="186" spans="1:19">
      <c r="A186" s="1012" t="s">
        <v>1073</v>
      </c>
      <c r="B186" s="1012" t="s">
        <v>283</v>
      </c>
      <c r="C186" s="1012" t="s">
        <v>1074</v>
      </c>
      <c r="D186" s="1012" t="s">
        <v>1075</v>
      </c>
      <c r="E186" s="1012" t="s">
        <v>948</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1076</v>
      </c>
      <c r="B187" s="1012" t="s">
        <v>1077</v>
      </c>
      <c r="C187" s="1012" t="s">
        <v>1078</v>
      </c>
      <c r="D187" s="1012" t="s">
        <v>1079</v>
      </c>
      <c r="E187" s="1012" t="s">
        <v>1080</v>
      </c>
      <c r="F187" s="1013">
        <v>39927</v>
      </c>
      <c r="G187" s="1012" t="s">
        <v>285</v>
      </c>
      <c r="H187" s="1015">
        <v>1635000</v>
      </c>
      <c r="I187" s="1015">
        <v>0</v>
      </c>
      <c r="J187" s="1015">
        <v>3803022.67</v>
      </c>
      <c r="K187" s="1012" t="s">
        <v>1196</v>
      </c>
      <c r="L187" s="1015"/>
      <c r="M187" s="1015"/>
      <c r="N187" s="1016"/>
      <c r="O187" s="1015"/>
      <c r="P187" s="1015"/>
      <c r="Q187" s="1015"/>
      <c r="R187" s="1015"/>
      <c r="S187" s="1016"/>
    </row>
    <row r="188" spans="1:19">
      <c r="A188" s="1012" t="s">
        <v>1076</v>
      </c>
      <c r="B188" s="1012" t="s">
        <v>283</v>
      </c>
      <c r="C188" s="1012" t="s">
        <v>1078</v>
      </c>
      <c r="D188" s="1012" t="s">
        <v>1079</v>
      </c>
      <c r="E188" s="1012" t="s">
        <v>1080</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1076</v>
      </c>
      <c r="B189" s="1012" t="s">
        <v>283</v>
      </c>
      <c r="C189" s="1012" t="s">
        <v>1078</v>
      </c>
      <c r="D189" s="1012" t="s">
        <v>1079</v>
      </c>
      <c r="E189" s="1012" t="s">
        <v>1080</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1081</v>
      </c>
      <c r="B190" s="1012" t="s">
        <v>1082</v>
      </c>
      <c r="C190" s="1012" t="s">
        <v>1083</v>
      </c>
      <c r="D190" s="1012" t="s">
        <v>1084</v>
      </c>
      <c r="E190" s="1012" t="s">
        <v>894</v>
      </c>
      <c r="F190" s="1013">
        <v>39983</v>
      </c>
      <c r="G190" s="1012" t="s">
        <v>922</v>
      </c>
      <c r="H190" s="1015">
        <v>6400000</v>
      </c>
      <c r="I190" s="1015">
        <v>0</v>
      </c>
      <c r="J190" s="1015">
        <v>8271975.2800000003</v>
      </c>
      <c r="K190" s="1012" t="s">
        <v>898</v>
      </c>
      <c r="L190" s="1015"/>
      <c r="M190" s="1015"/>
      <c r="N190" s="1016"/>
      <c r="O190" s="1015"/>
      <c r="P190" s="1015"/>
      <c r="Q190" s="1015"/>
      <c r="R190" s="1015"/>
      <c r="S190" s="1016"/>
    </row>
    <row r="191" spans="1:19">
      <c r="A191" s="1012" t="s">
        <v>1081</v>
      </c>
      <c r="B191" s="1012" t="s">
        <v>283</v>
      </c>
      <c r="C191" s="1012" t="s">
        <v>1083</v>
      </c>
      <c r="D191" s="1012" t="s">
        <v>1084</v>
      </c>
      <c r="E191" s="1012" t="s">
        <v>894</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1081</v>
      </c>
      <c r="B192" s="1012" t="s">
        <v>283</v>
      </c>
      <c r="C192" s="1012" t="s">
        <v>1083</v>
      </c>
      <c r="D192" s="1012" t="s">
        <v>1084</v>
      </c>
      <c r="E192" s="1012" t="s">
        <v>894</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1081</v>
      </c>
      <c r="B193" s="1012" t="s">
        <v>283</v>
      </c>
      <c r="C193" s="1012" t="s">
        <v>1083</v>
      </c>
      <c r="D193" s="1012" t="s">
        <v>1084</v>
      </c>
      <c r="E193" s="1012" t="s">
        <v>894</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1085</v>
      </c>
      <c r="B194" s="1012" t="s">
        <v>924</v>
      </c>
      <c r="C194" s="1012" t="s">
        <v>1086</v>
      </c>
      <c r="D194" s="1012" t="s">
        <v>1087</v>
      </c>
      <c r="E194" s="1012" t="s">
        <v>217</v>
      </c>
      <c r="F194" s="1013">
        <v>39885</v>
      </c>
      <c r="G194" s="1012" t="s">
        <v>285</v>
      </c>
      <c r="H194" s="1015">
        <v>10000000</v>
      </c>
      <c r="I194" s="1015">
        <v>0</v>
      </c>
      <c r="J194" s="1015">
        <v>11459461.109999999</v>
      </c>
      <c r="K194" s="1012" t="s">
        <v>898</v>
      </c>
      <c r="L194" s="1015"/>
      <c r="M194" s="1015"/>
      <c r="N194" s="1016"/>
      <c r="O194" s="1015"/>
      <c r="P194" s="1015"/>
      <c r="Q194" s="1015"/>
      <c r="R194" s="1015"/>
      <c r="S194" s="1016"/>
    </row>
    <row r="195" spans="1:19">
      <c r="A195" s="1012" t="s">
        <v>1085</v>
      </c>
      <c r="B195" s="1012" t="s">
        <v>283</v>
      </c>
      <c r="C195" s="1012" t="s">
        <v>1086</v>
      </c>
      <c r="D195" s="1012" t="s">
        <v>1087</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1085</v>
      </c>
      <c r="B196" s="1012" t="s">
        <v>283</v>
      </c>
      <c r="C196" s="1012" t="s">
        <v>1086</v>
      </c>
      <c r="D196" s="1012" t="s">
        <v>1087</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1085</v>
      </c>
      <c r="B197" s="1012" t="s">
        <v>283</v>
      </c>
      <c r="C197" s="1012" t="s">
        <v>1086</v>
      </c>
      <c r="D197" s="1012" t="s">
        <v>1087</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1088</v>
      </c>
      <c r="B198" s="1012" t="s">
        <v>905</v>
      </c>
      <c r="C198" s="1012" t="s">
        <v>1089</v>
      </c>
      <c r="D198" s="1012" t="s">
        <v>1090</v>
      </c>
      <c r="E198" s="1012" t="s">
        <v>1091</v>
      </c>
      <c r="F198" s="1013">
        <v>39955</v>
      </c>
      <c r="G198" s="1012" t="s">
        <v>285</v>
      </c>
      <c r="H198" s="1015">
        <v>5000000</v>
      </c>
      <c r="I198" s="1015">
        <v>0</v>
      </c>
      <c r="J198" s="1015">
        <v>6127326.3499999996</v>
      </c>
      <c r="K198" s="1012" t="s">
        <v>1196</v>
      </c>
      <c r="L198" s="1015"/>
      <c r="M198" s="1015"/>
      <c r="N198" s="1016"/>
      <c r="O198" s="1015"/>
      <c r="P198" s="1015"/>
      <c r="Q198" s="1015"/>
      <c r="R198" s="1015"/>
      <c r="S198" s="1016"/>
    </row>
    <row r="199" spans="1:19">
      <c r="A199" s="1012" t="s">
        <v>1088</v>
      </c>
      <c r="B199" s="1012" t="s">
        <v>283</v>
      </c>
      <c r="C199" s="1012" t="s">
        <v>1089</v>
      </c>
      <c r="D199" s="1012" t="s">
        <v>1090</v>
      </c>
      <c r="E199" s="1012" t="s">
        <v>1091</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1088</v>
      </c>
      <c r="B200" s="1012" t="s">
        <v>283</v>
      </c>
      <c r="C200" s="1012" t="s">
        <v>1089</v>
      </c>
      <c r="D200" s="1012" t="s">
        <v>1090</v>
      </c>
      <c r="E200" s="1012" t="s">
        <v>1091</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1092</v>
      </c>
      <c r="B201" s="1012" t="s">
        <v>905</v>
      </c>
      <c r="C201" s="1012" t="s">
        <v>1093</v>
      </c>
      <c r="D201" s="1012" t="s">
        <v>1094</v>
      </c>
      <c r="E201" s="1012" t="s">
        <v>998</v>
      </c>
      <c r="F201" s="1013">
        <v>39878</v>
      </c>
      <c r="G201" s="1012" t="s">
        <v>285</v>
      </c>
      <c r="H201" s="1015">
        <v>12000000</v>
      </c>
      <c r="I201" s="1015">
        <v>0</v>
      </c>
      <c r="J201" s="1015">
        <v>11938437.34</v>
      </c>
      <c r="K201" s="1012" t="s">
        <v>898</v>
      </c>
      <c r="L201" s="1015"/>
      <c r="M201" s="1015"/>
      <c r="N201" s="1016"/>
      <c r="O201" s="1015"/>
      <c r="P201" s="1015"/>
      <c r="Q201" s="1015"/>
      <c r="R201" s="1015"/>
      <c r="S201" s="1016"/>
    </row>
    <row r="202" spans="1:19">
      <c r="A202" s="1012" t="s">
        <v>1092</v>
      </c>
      <c r="B202" s="1012" t="s">
        <v>283</v>
      </c>
      <c r="C202" s="1012" t="s">
        <v>1093</v>
      </c>
      <c r="D202" s="1012" t="s">
        <v>1094</v>
      </c>
      <c r="E202" s="1012" t="s">
        <v>998</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1092</v>
      </c>
      <c r="B203" s="1012" t="s">
        <v>283</v>
      </c>
      <c r="C203" s="1012" t="s">
        <v>1093</v>
      </c>
      <c r="D203" s="1012" t="s">
        <v>1094</v>
      </c>
      <c r="E203" s="1012" t="s">
        <v>998</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1092</v>
      </c>
      <c r="B204" s="1012" t="s">
        <v>283</v>
      </c>
      <c r="C204" s="1012" t="s">
        <v>1093</v>
      </c>
      <c r="D204" s="1012" t="s">
        <v>1094</v>
      </c>
      <c r="E204" s="1012" t="s">
        <v>998</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1095</v>
      </c>
      <c r="B205" s="1012" t="s">
        <v>1096</v>
      </c>
      <c r="C205" s="1012" t="s">
        <v>1097</v>
      </c>
      <c r="D205" s="1012" t="s">
        <v>1098</v>
      </c>
      <c r="E205" s="1012" t="s">
        <v>153</v>
      </c>
      <c r="F205" s="1013">
        <v>39878</v>
      </c>
      <c r="G205" s="1012" t="s">
        <v>285</v>
      </c>
      <c r="H205" s="1015">
        <v>5000000</v>
      </c>
      <c r="I205" s="1015">
        <v>0</v>
      </c>
      <c r="J205" s="1015">
        <v>529105</v>
      </c>
      <c r="K205" s="1012" t="s">
        <v>1099</v>
      </c>
      <c r="L205" s="1015"/>
      <c r="M205" s="1015"/>
      <c r="N205" s="1016"/>
      <c r="O205" s="1015"/>
      <c r="P205" s="1015"/>
      <c r="Q205" s="1015"/>
      <c r="R205" s="1015"/>
      <c r="S205" s="1016"/>
    </row>
    <row r="206" spans="1:19">
      <c r="A206" s="1012" t="s">
        <v>1095</v>
      </c>
      <c r="B206" s="1012" t="s">
        <v>283</v>
      </c>
      <c r="C206" s="1012" t="s">
        <v>1097</v>
      </c>
      <c r="D206" s="1012" t="s">
        <v>1098</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1100</v>
      </c>
      <c r="B207" s="1012"/>
      <c r="C207" s="1012" t="s">
        <v>1101</v>
      </c>
      <c r="D207" s="1012" t="s">
        <v>1102</v>
      </c>
      <c r="E207" s="1012" t="s">
        <v>948</v>
      </c>
      <c r="F207" s="1013">
        <v>39787</v>
      </c>
      <c r="G207" s="1012" t="s">
        <v>284</v>
      </c>
      <c r="H207" s="1015">
        <v>21750000</v>
      </c>
      <c r="I207" s="1015">
        <v>0</v>
      </c>
      <c r="J207" s="1015">
        <v>21264901.649999999</v>
      </c>
      <c r="K207" s="1012" t="s">
        <v>898</v>
      </c>
      <c r="L207" s="1015"/>
      <c r="M207" s="1015"/>
      <c r="N207" s="1016"/>
      <c r="O207" s="1015"/>
      <c r="P207" s="1015"/>
      <c r="Q207" s="1015"/>
      <c r="R207" s="1015"/>
      <c r="S207" s="1016"/>
    </row>
    <row r="208" spans="1:19">
      <c r="A208" s="1012" t="s">
        <v>1100</v>
      </c>
      <c r="B208" s="1012" t="s">
        <v>283</v>
      </c>
      <c r="C208" s="1012" t="s">
        <v>1101</v>
      </c>
      <c r="D208" s="1012" t="s">
        <v>1102</v>
      </c>
      <c r="E208" s="1012" t="s">
        <v>948</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1100</v>
      </c>
      <c r="B209" s="1012" t="s">
        <v>283</v>
      </c>
      <c r="C209" s="1012" t="s">
        <v>1101</v>
      </c>
      <c r="D209" s="1012" t="s">
        <v>1102</v>
      </c>
      <c r="E209" s="1012" t="s">
        <v>948</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1100</v>
      </c>
      <c r="B210" s="1012" t="s">
        <v>283</v>
      </c>
      <c r="C210" s="1012" t="s">
        <v>1101</v>
      </c>
      <c r="D210" s="1012" t="s">
        <v>1102</v>
      </c>
      <c r="E210" s="1012" t="s">
        <v>948</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1100</v>
      </c>
      <c r="B211" s="1012" t="s">
        <v>283</v>
      </c>
      <c r="C211" s="1012" t="s">
        <v>1101</v>
      </c>
      <c r="D211" s="1012" t="s">
        <v>1102</v>
      </c>
      <c r="E211" s="1012" t="s">
        <v>948</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1103</v>
      </c>
      <c r="B212" s="1012" t="s">
        <v>924</v>
      </c>
      <c r="C212" s="1012" t="s">
        <v>1104</v>
      </c>
      <c r="D212" s="1012" t="s">
        <v>286</v>
      </c>
      <c r="E212" s="1012" t="s">
        <v>56</v>
      </c>
      <c r="F212" s="1013">
        <v>39920</v>
      </c>
      <c r="G212" s="1012" t="s">
        <v>285</v>
      </c>
      <c r="H212" s="1015">
        <v>7500000</v>
      </c>
      <c r="I212" s="1015">
        <v>0</v>
      </c>
      <c r="J212" s="1015">
        <v>9776051.6199999992</v>
      </c>
      <c r="K212" s="1012" t="s">
        <v>1196</v>
      </c>
      <c r="L212" s="1015"/>
      <c r="M212" s="1015"/>
      <c r="N212" s="1016"/>
      <c r="O212" s="1015"/>
      <c r="P212" s="1015"/>
      <c r="Q212" s="1015"/>
      <c r="R212" s="1015"/>
      <c r="S212" s="1016"/>
    </row>
    <row r="213" spans="1:19">
      <c r="A213" s="1012" t="s">
        <v>1103</v>
      </c>
      <c r="B213" s="1012" t="s">
        <v>283</v>
      </c>
      <c r="C213" s="1012" t="s">
        <v>1104</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1105</v>
      </c>
      <c r="B214" s="1012"/>
      <c r="C214" s="1012" t="s">
        <v>1106</v>
      </c>
      <c r="D214" s="1012" t="s">
        <v>1107</v>
      </c>
      <c r="E214" s="1012" t="s">
        <v>105</v>
      </c>
      <c r="F214" s="1013">
        <v>39787</v>
      </c>
      <c r="G214" s="1012" t="s">
        <v>284</v>
      </c>
      <c r="H214" s="1015">
        <v>31260000</v>
      </c>
      <c r="I214" s="1015">
        <v>0</v>
      </c>
      <c r="J214" s="1015">
        <v>35140666.119999997</v>
      </c>
      <c r="K214" s="1012" t="s">
        <v>898</v>
      </c>
      <c r="L214" s="1015"/>
      <c r="M214" s="1015"/>
      <c r="N214" s="1016"/>
      <c r="O214" s="1015"/>
      <c r="P214" s="1015"/>
      <c r="Q214" s="1015"/>
      <c r="R214" s="1015"/>
      <c r="S214" s="1016"/>
    </row>
    <row r="215" spans="1:19">
      <c r="A215" s="1012" t="s">
        <v>1105</v>
      </c>
      <c r="B215" s="1012" t="s">
        <v>283</v>
      </c>
      <c r="C215" s="1012" t="s">
        <v>1106</v>
      </c>
      <c r="D215" s="1012" t="s">
        <v>1107</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1105</v>
      </c>
      <c r="B216" s="1012" t="s">
        <v>283</v>
      </c>
      <c r="C216" s="1012" t="s">
        <v>1106</v>
      </c>
      <c r="D216" s="1012" t="s">
        <v>1107</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1108</v>
      </c>
      <c r="B217" s="1012" t="s">
        <v>900</v>
      </c>
      <c r="C217" s="1012" t="s">
        <v>1109</v>
      </c>
      <c r="D217" s="1012" t="s">
        <v>1110</v>
      </c>
      <c r="E217" s="1012" t="s">
        <v>149</v>
      </c>
      <c r="F217" s="1013">
        <v>39871</v>
      </c>
      <c r="G217" s="1012" t="s">
        <v>285</v>
      </c>
      <c r="H217" s="1015">
        <v>4797000</v>
      </c>
      <c r="I217" s="1015">
        <v>0</v>
      </c>
      <c r="J217" s="1015">
        <v>5673920.75</v>
      </c>
      <c r="K217" s="1012" t="s">
        <v>1196</v>
      </c>
      <c r="L217" s="1015"/>
      <c r="M217" s="1015"/>
      <c r="N217" s="1016"/>
      <c r="O217" s="1015"/>
      <c r="P217" s="1015"/>
      <c r="Q217" s="1015"/>
      <c r="R217" s="1015"/>
      <c r="S217" s="1016"/>
    </row>
    <row r="218" spans="1:19">
      <c r="A218" s="1012" t="s">
        <v>1108</v>
      </c>
      <c r="B218" s="1012" t="s">
        <v>283</v>
      </c>
      <c r="C218" s="1012" t="s">
        <v>1109</v>
      </c>
      <c r="D218" s="1012" t="s">
        <v>1110</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1111</v>
      </c>
      <c r="B219" s="1012" t="s">
        <v>924</v>
      </c>
      <c r="C219" s="1012" t="s">
        <v>1112</v>
      </c>
      <c r="D219" s="1012" t="s">
        <v>1113</v>
      </c>
      <c r="E219" s="1012" t="s">
        <v>1091</v>
      </c>
      <c r="F219" s="1013">
        <v>39829</v>
      </c>
      <c r="G219" s="1012" t="s">
        <v>285</v>
      </c>
      <c r="H219" s="1015">
        <v>20093000</v>
      </c>
      <c r="I219" s="1015">
        <v>0</v>
      </c>
      <c r="J219" s="1015">
        <v>26941865.350000001</v>
      </c>
      <c r="K219" s="1012" t="s">
        <v>898</v>
      </c>
      <c r="L219" s="1015"/>
      <c r="M219" s="1015"/>
      <c r="N219" s="1016"/>
      <c r="O219" s="1015"/>
      <c r="P219" s="1015"/>
      <c r="Q219" s="1015"/>
      <c r="R219" s="1015"/>
      <c r="S219" s="1016"/>
    </row>
    <row r="220" spans="1:19">
      <c r="A220" s="1012" t="s">
        <v>1111</v>
      </c>
      <c r="B220" s="1012" t="s">
        <v>283</v>
      </c>
      <c r="C220" s="1012" t="s">
        <v>1112</v>
      </c>
      <c r="D220" s="1012" t="s">
        <v>1113</v>
      </c>
      <c r="E220" s="1012" t="s">
        <v>1091</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1111</v>
      </c>
      <c r="B221" s="1012" t="s">
        <v>283</v>
      </c>
      <c r="C221" s="1012" t="s">
        <v>1112</v>
      </c>
      <c r="D221" s="1012" t="s">
        <v>1113</v>
      </c>
      <c r="E221" s="1012" t="s">
        <v>1091</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1111</v>
      </c>
      <c r="B222" s="1012" t="s">
        <v>283</v>
      </c>
      <c r="C222" s="1012" t="s">
        <v>1112</v>
      </c>
      <c r="D222" s="1012" t="s">
        <v>1113</v>
      </c>
      <c r="E222" s="1012" t="s">
        <v>1091</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1114</v>
      </c>
      <c r="B223" s="1012" t="s">
        <v>900</v>
      </c>
      <c r="C223" s="1012" t="s">
        <v>1115</v>
      </c>
      <c r="D223" s="1012" t="s">
        <v>1116</v>
      </c>
      <c r="E223" s="1012" t="s">
        <v>166</v>
      </c>
      <c r="F223" s="1013">
        <v>39878</v>
      </c>
      <c r="G223" s="1012" t="s">
        <v>285</v>
      </c>
      <c r="H223" s="1015">
        <v>10000000</v>
      </c>
      <c r="I223" s="1015">
        <v>0</v>
      </c>
      <c r="J223" s="1015">
        <v>11783777.439999999</v>
      </c>
      <c r="K223" s="1012" t="s">
        <v>1196</v>
      </c>
      <c r="L223" s="1015"/>
      <c r="M223" s="1015"/>
      <c r="N223" s="1016"/>
      <c r="O223" s="1015"/>
      <c r="P223" s="1015"/>
      <c r="Q223" s="1015"/>
      <c r="R223" s="1015"/>
      <c r="S223" s="1016"/>
    </row>
    <row r="224" spans="1:19">
      <c r="A224" s="1012" t="s">
        <v>1114</v>
      </c>
      <c r="B224" s="1012" t="s">
        <v>283</v>
      </c>
      <c r="C224" s="1012" t="s">
        <v>1115</v>
      </c>
      <c r="D224" s="1012" t="s">
        <v>1116</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1117</v>
      </c>
      <c r="B225" s="1012" t="s">
        <v>919</v>
      </c>
      <c r="C225" s="1012" t="s">
        <v>1118</v>
      </c>
      <c r="D225" s="1012" t="s">
        <v>1119</v>
      </c>
      <c r="E225" s="1012" t="s">
        <v>217</v>
      </c>
      <c r="F225" s="1013">
        <v>39948</v>
      </c>
      <c r="G225" s="1012" t="s">
        <v>922</v>
      </c>
      <c r="H225" s="1015">
        <v>5586000</v>
      </c>
      <c r="I225" s="1015">
        <v>0</v>
      </c>
      <c r="J225" s="1015">
        <v>6947457.5</v>
      </c>
      <c r="K225" s="1012" t="s">
        <v>898</v>
      </c>
      <c r="L225" s="1015"/>
      <c r="M225" s="1015"/>
      <c r="N225" s="1016"/>
      <c r="O225" s="1015"/>
      <c r="P225" s="1015"/>
      <c r="Q225" s="1015"/>
      <c r="R225" s="1015"/>
      <c r="S225" s="1016"/>
    </row>
    <row r="226" spans="1:19">
      <c r="A226" s="1012" t="s">
        <v>1117</v>
      </c>
      <c r="B226" s="1012" t="s">
        <v>283</v>
      </c>
      <c r="C226" s="1012" t="s">
        <v>1118</v>
      </c>
      <c r="D226" s="1012" t="s">
        <v>1119</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1117</v>
      </c>
      <c r="B227" s="1012" t="s">
        <v>283</v>
      </c>
      <c r="C227" s="1012" t="s">
        <v>1118</v>
      </c>
      <c r="D227" s="1012" t="s">
        <v>1119</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1117</v>
      </c>
      <c r="B228" s="1012" t="s">
        <v>283</v>
      </c>
      <c r="C228" s="1012" t="s">
        <v>1118</v>
      </c>
      <c r="D228" s="1012" t="s">
        <v>1119</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1120</v>
      </c>
      <c r="B229" s="1012" t="s">
        <v>858</v>
      </c>
      <c r="C229" s="1012" t="s">
        <v>1121</v>
      </c>
      <c r="D229" s="1012" t="s">
        <v>1122</v>
      </c>
      <c r="E229" s="1012" t="s">
        <v>1072</v>
      </c>
      <c r="F229" s="1013">
        <v>39773</v>
      </c>
      <c r="G229" s="1012" t="s">
        <v>284</v>
      </c>
      <c r="H229" s="1015">
        <v>154000000</v>
      </c>
      <c r="I229" s="1015">
        <v>0</v>
      </c>
      <c r="J229" s="1015">
        <v>171224745.47999999</v>
      </c>
      <c r="K229" s="1012" t="s">
        <v>1196</v>
      </c>
      <c r="L229" s="1015"/>
      <c r="M229" s="1015"/>
      <c r="N229" s="1016"/>
      <c r="O229" s="1015"/>
      <c r="P229" s="1015"/>
      <c r="Q229" s="1015"/>
      <c r="R229" s="1015"/>
      <c r="S229" s="1016"/>
    </row>
    <row r="230" spans="1:19">
      <c r="A230" s="1012" t="s">
        <v>1120</v>
      </c>
      <c r="B230" s="1012" t="s">
        <v>283</v>
      </c>
      <c r="C230" s="1012" t="s">
        <v>1121</v>
      </c>
      <c r="D230" s="1012" t="s">
        <v>1122</v>
      </c>
      <c r="E230" s="1012" t="s">
        <v>1072</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1120</v>
      </c>
      <c r="B231" s="1012" t="s">
        <v>283</v>
      </c>
      <c r="C231" s="1012" t="s">
        <v>1121</v>
      </c>
      <c r="D231" s="1012" t="s">
        <v>1122</v>
      </c>
      <c r="E231" s="1012" t="s">
        <v>1072</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1120</v>
      </c>
      <c r="B232" s="1012" t="s">
        <v>283</v>
      </c>
      <c r="C232" s="1012" t="s">
        <v>1121</v>
      </c>
      <c r="D232" s="1012" t="s">
        <v>1122</v>
      </c>
      <c r="E232" s="1012" t="s">
        <v>1072</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1123</v>
      </c>
      <c r="B233" s="1012" t="s">
        <v>858</v>
      </c>
      <c r="C233" s="1012" t="s">
        <v>1124</v>
      </c>
      <c r="D233" s="1012" t="s">
        <v>1125</v>
      </c>
      <c r="E233" s="1012" t="s">
        <v>6</v>
      </c>
      <c r="F233" s="1013">
        <v>39805</v>
      </c>
      <c r="G233" s="1012" t="s">
        <v>284</v>
      </c>
      <c r="H233" s="1015">
        <v>23864000</v>
      </c>
      <c r="I233" s="1015">
        <v>0</v>
      </c>
      <c r="J233" s="1015">
        <v>27872582.219999999</v>
      </c>
      <c r="K233" s="1012" t="s">
        <v>1196</v>
      </c>
      <c r="L233" s="1015"/>
      <c r="M233" s="1015"/>
      <c r="N233" s="1016"/>
      <c r="O233" s="1015"/>
      <c r="P233" s="1015"/>
      <c r="Q233" s="1015"/>
      <c r="R233" s="1015"/>
      <c r="S233" s="1016"/>
    </row>
    <row r="234" spans="1:19">
      <c r="A234" s="1012" t="s">
        <v>1123</v>
      </c>
      <c r="B234" s="1012" t="s">
        <v>283</v>
      </c>
      <c r="C234" s="1012" t="s">
        <v>1124</v>
      </c>
      <c r="D234" s="1012" t="s">
        <v>1125</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1123</v>
      </c>
      <c r="B235" s="1012" t="s">
        <v>283</v>
      </c>
      <c r="C235" s="1012" t="s">
        <v>1124</v>
      </c>
      <c r="D235" s="1012" t="s">
        <v>1125</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1123</v>
      </c>
      <c r="B236" s="1012" t="s">
        <v>283</v>
      </c>
      <c r="C236" s="1012" t="s">
        <v>1124</v>
      </c>
      <c r="D236" s="1012" t="s">
        <v>1125</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1126</v>
      </c>
      <c r="B237" s="1012" t="s">
        <v>924</v>
      </c>
      <c r="C237" s="1012" t="s">
        <v>1127</v>
      </c>
      <c r="D237" s="1012" t="s">
        <v>1128</v>
      </c>
      <c r="E237" s="1012" t="s">
        <v>89</v>
      </c>
      <c r="F237" s="1013">
        <v>39801</v>
      </c>
      <c r="G237" s="1012" t="s">
        <v>285</v>
      </c>
      <c r="H237" s="1015">
        <v>38000000</v>
      </c>
      <c r="I237" s="1015">
        <v>0</v>
      </c>
      <c r="J237" s="1015">
        <v>13447811.369999999</v>
      </c>
      <c r="K237" s="1012" t="s">
        <v>898</v>
      </c>
      <c r="L237" s="1015"/>
      <c r="M237" s="1015"/>
      <c r="N237" s="1016"/>
      <c r="O237" s="1015"/>
      <c r="P237" s="1015"/>
      <c r="Q237" s="1015"/>
      <c r="R237" s="1015"/>
      <c r="S237" s="1016"/>
    </row>
    <row r="238" spans="1:19">
      <c r="A238" s="1012" t="s">
        <v>1126</v>
      </c>
      <c r="B238" s="1012" t="s">
        <v>283</v>
      </c>
      <c r="C238" s="1012" t="s">
        <v>1127</v>
      </c>
      <c r="D238" s="1012" t="s">
        <v>1128</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1126</v>
      </c>
      <c r="B239" s="1012" t="s">
        <v>283</v>
      </c>
      <c r="C239" s="1012" t="s">
        <v>1127</v>
      </c>
      <c r="D239" s="1012" t="s">
        <v>1128</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1129</v>
      </c>
      <c r="B240" s="1012" t="s">
        <v>3026</v>
      </c>
      <c r="C240" s="1012" t="s">
        <v>1130</v>
      </c>
      <c r="D240" s="1012" t="s">
        <v>882</v>
      </c>
      <c r="E240" s="1012" t="s">
        <v>6</v>
      </c>
      <c r="F240" s="1013">
        <v>39766</v>
      </c>
      <c r="G240" s="1012" t="s">
        <v>284</v>
      </c>
      <c r="H240" s="1015">
        <v>9000000</v>
      </c>
      <c r="I240" s="1015">
        <v>0</v>
      </c>
      <c r="J240" s="1015">
        <v>17150335.77</v>
      </c>
      <c r="K240" s="1012" t="s">
        <v>898</v>
      </c>
      <c r="L240" s="1015"/>
      <c r="M240" s="1015"/>
      <c r="N240" s="1016"/>
      <c r="O240" s="1015"/>
      <c r="P240" s="1015"/>
      <c r="Q240" s="1015"/>
      <c r="R240" s="1015"/>
      <c r="S240" s="1016"/>
    </row>
    <row r="241" spans="1:19">
      <c r="A241" s="1012" t="s">
        <v>1129</v>
      </c>
      <c r="B241" s="1012" t="s">
        <v>283</v>
      </c>
      <c r="C241" s="1012" t="s">
        <v>1130</v>
      </c>
      <c r="D241" s="1012" t="s">
        <v>882</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1129</v>
      </c>
      <c r="B242" s="1012" t="s">
        <v>283</v>
      </c>
      <c r="C242" s="1012" t="s">
        <v>1130</v>
      </c>
      <c r="D242" s="1012" t="s">
        <v>882</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1129</v>
      </c>
      <c r="B243" s="1012" t="s">
        <v>283</v>
      </c>
      <c r="C243" s="1012" t="s">
        <v>1130</v>
      </c>
      <c r="D243" s="1012" t="s">
        <v>882</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1129</v>
      </c>
      <c r="B244" s="1012" t="s">
        <v>283</v>
      </c>
      <c r="C244" s="1012" t="s">
        <v>1130</v>
      </c>
      <c r="D244" s="1012" t="s">
        <v>882</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1129</v>
      </c>
      <c r="B245" s="1012" t="s">
        <v>283</v>
      </c>
      <c r="C245" s="1012" t="s">
        <v>1130</v>
      </c>
      <c r="D245" s="1012" t="s">
        <v>882</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1131</v>
      </c>
      <c r="B246" s="1012" t="s">
        <v>919</v>
      </c>
      <c r="C246" s="1012" t="s">
        <v>1132</v>
      </c>
      <c r="D246" s="1012" t="s">
        <v>1133</v>
      </c>
      <c r="E246" s="1012" t="s">
        <v>217</v>
      </c>
      <c r="F246" s="1013">
        <v>39948</v>
      </c>
      <c r="G246" s="1012" t="s">
        <v>922</v>
      </c>
      <c r="H246" s="1015">
        <v>2400000</v>
      </c>
      <c r="I246" s="1015">
        <v>0</v>
      </c>
      <c r="J246" s="1015">
        <v>3022879.6</v>
      </c>
      <c r="K246" s="1012" t="s">
        <v>898</v>
      </c>
      <c r="L246" s="1015"/>
      <c r="M246" s="1015"/>
      <c r="N246" s="1016"/>
      <c r="O246" s="1015"/>
      <c r="P246" s="1015"/>
      <c r="Q246" s="1015"/>
      <c r="R246" s="1015"/>
      <c r="S246" s="1016"/>
    </row>
    <row r="247" spans="1:19">
      <c r="A247" s="1012" t="s">
        <v>1131</v>
      </c>
      <c r="B247" s="1012" t="s">
        <v>283</v>
      </c>
      <c r="C247" s="1012" t="s">
        <v>1132</v>
      </c>
      <c r="D247" s="1012" t="s">
        <v>1133</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1131</v>
      </c>
      <c r="B248" s="1012" t="s">
        <v>283</v>
      </c>
      <c r="C248" s="1012" t="s">
        <v>1132</v>
      </c>
      <c r="D248" s="1012" t="s">
        <v>1133</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1131</v>
      </c>
      <c r="B249" s="1012" t="s">
        <v>283</v>
      </c>
      <c r="C249" s="1012" t="s">
        <v>1132</v>
      </c>
      <c r="D249" s="1012" t="s">
        <v>1133</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1134</v>
      </c>
      <c r="B250" s="1012" t="s">
        <v>900</v>
      </c>
      <c r="C250" s="1012" t="s">
        <v>1135</v>
      </c>
      <c r="D250" s="1012" t="s">
        <v>1136</v>
      </c>
      <c r="E250" s="1012" t="s">
        <v>948</v>
      </c>
      <c r="F250" s="1013">
        <v>40011</v>
      </c>
      <c r="G250" s="1012" t="s">
        <v>285</v>
      </c>
      <c r="H250" s="1015">
        <v>11000000</v>
      </c>
      <c r="I250" s="1015">
        <v>0</v>
      </c>
      <c r="J250" s="1015">
        <v>12845586.01</v>
      </c>
      <c r="K250" s="1012" t="s">
        <v>1196</v>
      </c>
      <c r="L250" s="1015"/>
      <c r="M250" s="1015"/>
      <c r="N250" s="1016"/>
      <c r="O250" s="1015"/>
      <c r="P250" s="1015"/>
      <c r="Q250" s="1015"/>
      <c r="R250" s="1015"/>
      <c r="S250" s="1016"/>
    </row>
    <row r="251" spans="1:19">
      <c r="A251" s="1012" t="s">
        <v>1134</v>
      </c>
      <c r="B251" s="1012" t="s">
        <v>283</v>
      </c>
      <c r="C251" s="1012" t="s">
        <v>1135</v>
      </c>
      <c r="D251" s="1012" t="s">
        <v>1136</v>
      </c>
      <c r="E251" s="1012" t="s">
        <v>948</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1137</v>
      </c>
      <c r="B252" s="1012" t="s">
        <v>891</v>
      </c>
      <c r="C252" s="1012" t="s">
        <v>1138</v>
      </c>
      <c r="D252" s="1012" t="s">
        <v>1139</v>
      </c>
      <c r="E252" s="1012" t="s">
        <v>998</v>
      </c>
      <c r="F252" s="1013">
        <v>39927</v>
      </c>
      <c r="G252" s="1012" t="s">
        <v>285</v>
      </c>
      <c r="H252" s="1015">
        <v>15000000</v>
      </c>
      <c r="I252" s="1015">
        <v>0</v>
      </c>
      <c r="J252" s="1015">
        <v>18707708.84</v>
      </c>
      <c r="K252" s="1012" t="s">
        <v>1196</v>
      </c>
      <c r="L252" s="1015"/>
      <c r="M252" s="1015"/>
      <c r="N252" s="1016"/>
      <c r="O252" s="1015"/>
      <c r="P252" s="1015"/>
      <c r="Q252" s="1015"/>
      <c r="R252" s="1015"/>
      <c r="S252" s="1016"/>
    </row>
    <row r="253" spans="1:19">
      <c r="A253" s="1012" t="s">
        <v>1137</v>
      </c>
      <c r="B253" s="1012" t="s">
        <v>283</v>
      </c>
      <c r="C253" s="1012" t="s">
        <v>1138</v>
      </c>
      <c r="D253" s="1012" t="s">
        <v>1139</v>
      </c>
      <c r="E253" s="1012" t="s">
        <v>998</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1137</v>
      </c>
      <c r="B254" s="1012" t="s">
        <v>283</v>
      </c>
      <c r="C254" s="1012" t="s">
        <v>1138</v>
      </c>
      <c r="D254" s="1012" t="s">
        <v>1139</v>
      </c>
      <c r="E254" s="1012" t="s">
        <v>998</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1137</v>
      </c>
      <c r="B255" s="1012" t="s">
        <v>283</v>
      </c>
      <c r="C255" s="1012" t="s">
        <v>1138</v>
      </c>
      <c r="D255" s="1012" t="s">
        <v>1139</v>
      </c>
      <c r="E255" s="1012" t="s">
        <v>998</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1140</v>
      </c>
      <c r="B256" s="1012" t="s">
        <v>891</v>
      </c>
      <c r="C256" s="1012" t="s">
        <v>1141</v>
      </c>
      <c r="D256" s="1012" t="s">
        <v>1142</v>
      </c>
      <c r="E256" s="1012" t="s">
        <v>89</v>
      </c>
      <c r="F256" s="1013">
        <v>39885</v>
      </c>
      <c r="G256" s="1012" t="s">
        <v>285</v>
      </c>
      <c r="H256" s="1015">
        <v>607000</v>
      </c>
      <c r="I256" s="1015">
        <v>0</v>
      </c>
      <c r="J256" s="1015">
        <v>724123.53</v>
      </c>
      <c r="K256" s="1012" t="s">
        <v>1196</v>
      </c>
      <c r="L256" s="1015"/>
      <c r="M256" s="1015"/>
      <c r="N256" s="1016"/>
      <c r="O256" s="1015"/>
      <c r="P256" s="1015"/>
      <c r="Q256" s="1015"/>
      <c r="R256" s="1015"/>
      <c r="S256" s="1016"/>
    </row>
    <row r="257" spans="1:19">
      <c r="A257" s="1012" t="s">
        <v>1140</v>
      </c>
      <c r="B257" s="1012" t="s">
        <v>283</v>
      </c>
      <c r="C257" s="1012" t="s">
        <v>1141</v>
      </c>
      <c r="D257" s="1012" t="s">
        <v>1142</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1143</v>
      </c>
      <c r="B258" s="1012" t="s">
        <v>858</v>
      </c>
      <c r="C258" s="1012" t="s">
        <v>1144</v>
      </c>
      <c r="D258" s="1012" t="s">
        <v>1145</v>
      </c>
      <c r="E258" s="1012" t="s">
        <v>246</v>
      </c>
      <c r="F258" s="1013">
        <v>39822</v>
      </c>
      <c r="G258" s="1012" t="s">
        <v>284</v>
      </c>
      <c r="H258" s="1015">
        <v>20000000</v>
      </c>
      <c r="I258" s="1015">
        <v>0</v>
      </c>
      <c r="J258" s="1015">
        <v>25205957.780000001</v>
      </c>
      <c r="K258" s="1012" t="s">
        <v>1196</v>
      </c>
      <c r="L258" s="1015"/>
      <c r="M258" s="1015"/>
      <c r="N258" s="1016"/>
      <c r="O258" s="1015"/>
      <c r="P258" s="1015"/>
      <c r="Q258" s="1015"/>
      <c r="R258" s="1015"/>
      <c r="S258" s="1016"/>
    </row>
    <row r="259" spans="1:19">
      <c r="A259" s="1012" t="s">
        <v>1143</v>
      </c>
      <c r="B259" s="1012" t="s">
        <v>283</v>
      </c>
      <c r="C259" s="1012" t="s">
        <v>1144</v>
      </c>
      <c r="D259" s="1012" t="s">
        <v>1145</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1143</v>
      </c>
      <c r="B260" s="1012" t="s">
        <v>283</v>
      </c>
      <c r="C260" s="1012" t="s">
        <v>1144</v>
      </c>
      <c r="D260" s="1012" t="s">
        <v>1145</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1143</v>
      </c>
      <c r="B261" s="1012" t="s">
        <v>283</v>
      </c>
      <c r="C261" s="1012" t="s">
        <v>1144</v>
      </c>
      <c r="D261" s="1012" t="s">
        <v>1145</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1146</v>
      </c>
      <c r="B262" s="1012" t="s">
        <v>880</v>
      </c>
      <c r="C262" s="1012" t="s">
        <v>1147</v>
      </c>
      <c r="D262" s="1012" t="s">
        <v>1148</v>
      </c>
      <c r="E262" s="1012" t="s">
        <v>1149</v>
      </c>
      <c r="F262" s="1013">
        <v>39805</v>
      </c>
      <c r="G262" s="1012" t="s">
        <v>285</v>
      </c>
      <c r="H262" s="1015">
        <v>4767000</v>
      </c>
      <c r="I262" s="1015">
        <v>0</v>
      </c>
      <c r="J262" s="1015">
        <v>10674333.800000001</v>
      </c>
      <c r="K262" s="1012" t="s">
        <v>1196</v>
      </c>
      <c r="L262" s="1015"/>
      <c r="M262" s="1015"/>
      <c r="N262" s="1016"/>
      <c r="O262" s="1015"/>
      <c r="P262" s="1015"/>
      <c r="Q262" s="1015"/>
      <c r="R262" s="1015"/>
      <c r="S262" s="1016"/>
    </row>
    <row r="263" spans="1:19">
      <c r="A263" s="1012" t="s">
        <v>1146</v>
      </c>
      <c r="B263" s="1012" t="s">
        <v>283</v>
      </c>
      <c r="C263" s="1012" t="s">
        <v>1147</v>
      </c>
      <c r="D263" s="1012" t="s">
        <v>1148</v>
      </c>
      <c r="E263" s="1012" t="s">
        <v>1149</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1146</v>
      </c>
      <c r="B264" s="1012" t="s">
        <v>283</v>
      </c>
      <c r="C264" s="1012" t="s">
        <v>1147</v>
      </c>
      <c r="D264" s="1012" t="s">
        <v>1148</v>
      </c>
      <c r="E264" s="1012" t="s">
        <v>1149</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1150</v>
      </c>
      <c r="B265" s="1012" t="s">
        <v>2961</v>
      </c>
      <c r="C265" s="1012" t="s">
        <v>1151</v>
      </c>
      <c r="D265" s="1012" t="s">
        <v>1152</v>
      </c>
      <c r="E265" s="1012" t="s">
        <v>23</v>
      </c>
      <c r="F265" s="1013">
        <v>39822</v>
      </c>
      <c r="G265" s="1012" t="s">
        <v>284</v>
      </c>
      <c r="H265" s="1015">
        <v>44000000</v>
      </c>
      <c r="I265" s="1015">
        <v>0</v>
      </c>
      <c r="J265" s="1015">
        <v>41984062.5</v>
      </c>
      <c r="K265" s="1012" t="s">
        <v>898</v>
      </c>
      <c r="L265" s="1015"/>
      <c r="M265" s="1015"/>
      <c r="N265" s="1016"/>
      <c r="O265" s="1015"/>
      <c r="P265" s="1015"/>
      <c r="Q265" s="1015"/>
      <c r="R265" s="1015"/>
      <c r="S265" s="1016"/>
    </row>
    <row r="266" spans="1:19">
      <c r="A266" s="1012" t="s">
        <v>1150</v>
      </c>
      <c r="B266" s="1012" t="s">
        <v>283</v>
      </c>
      <c r="C266" s="1012" t="s">
        <v>1151</v>
      </c>
      <c r="D266" s="1012" t="s">
        <v>1152</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1153</v>
      </c>
      <c r="B267" s="1012" t="s">
        <v>900</v>
      </c>
      <c r="C267" s="1012" t="s">
        <v>1154</v>
      </c>
      <c r="D267" s="1012" t="s">
        <v>1155</v>
      </c>
      <c r="E267" s="1012" t="s">
        <v>6</v>
      </c>
      <c r="F267" s="1013">
        <v>39871</v>
      </c>
      <c r="G267" s="1012" t="s">
        <v>285</v>
      </c>
      <c r="H267" s="1015">
        <v>4000000</v>
      </c>
      <c r="I267" s="1015">
        <v>0</v>
      </c>
      <c r="J267" s="1015">
        <v>4755899.67</v>
      </c>
      <c r="K267" s="1012" t="s">
        <v>1196</v>
      </c>
      <c r="L267" s="1015"/>
      <c r="M267" s="1015"/>
      <c r="N267" s="1016"/>
      <c r="O267" s="1015"/>
      <c r="P267" s="1015"/>
      <c r="Q267" s="1015"/>
      <c r="R267" s="1015"/>
      <c r="S267" s="1016"/>
    </row>
    <row r="268" spans="1:19">
      <c r="A268" s="1012" t="s">
        <v>1153</v>
      </c>
      <c r="B268" s="1012" t="s">
        <v>283</v>
      </c>
      <c r="C268" s="1012" t="s">
        <v>1154</v>
      </c>
      <c r="D268" s="1012" t="s">
        <v>1155</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1156</v>
      </c>
      <c r="B269" s="1012" t="s">
        <v>891</v>
      </c>
      <c r="C269" s="1012" t="s">
        <v>1157</v>
      </c>
      <c r="D269" s="1012" t="s">
        <v>1158</v>
      </c>
      <c r="E269" s="1012" t="s">
        <v>6</v>
      </c>
      <c r="F269" s="1013">
        <v>39836</v>
      </c>
      <c r="G269" s="1012" t="s">
        <v>285</v>
      </c>
      <c r="H269" s="1015">
        <v>3300000</v>
      </c>
      <c r="I269" s="1015">
        <v>0</v>
      </c>
      <c r="J269" s="1015">
        <v>3802219.2467</v>
      </c>
      <c r="K269" s="1012" t="s">
        <v>1196</v>
      </c>
      <c r="L269" s="1015"/>
      <c r="M269" s="1015"/>
      <c r="N269" s="1016"/>
      <c r="O269" s="1015"/>
      <c r="P269" s="1015"/>
      <c r="Q269" s="1015"/>
      <c r="R269" s="1015"/>
      <c r="S269" s="1016"/>
    </row>
    <row r="270" spans="1:19">
      <c r="A270" s="1012" t="s">
        <v>1156</v>
      </c>
      <c r="B270" s="1012" t="s">
        <v>283</v>
      </c>
      <c r="C270" s="1012" t="s">
        <v>1157</v>
      </c>
      <c r="D270" s="1012" t="s">
        <v>1158</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1159</v>
      </c>
      <c r="B271" s="1012" t="s">
        <v>924</v>
      </c>
      <c r="C271" s="1012" t="s">
        <v>1160</v>
      </c>
      <c r="D271" s="1012" t="s">
        <v>1161</v>
      </c>
      <c r="E271" s="1012" t="s">
        <v>998</v>
      </c>
      <c r="F271" s="1013">
        <v>39836</v>
      </c>
      <c r="G271" s="1012" t="s">
        <v>285</v>
      </c>
      <c r="H271" s="1015">
        <v>1037000</v>
      </c>
      <c r="I271" s="1015">
        <v>0</v>
      </c>
      <c r="J271" s="1015">
        <v>1604019.48</v>
      </c>
      <c r="K271" s="1012" t="s">
        <v>1196</v>
      </c>
      <c r="L271" s="1015"/>
      <c r="M271" s="1015"/>
      <c r="N271" s="1016"/>
      <c r="O271" s="1015"/>
      <c r="P271" s="1015"/>
      <c r="Q271" s="1015"/>
      <c r="R271" s="1015"/>
      <c r="S271" s="1016"/>
    </row>
    <row r="272" spans="1:19">
      <c r="A272" s="1012" t="s">
        <v>1159</v>
      </c>
      <c r="B272" s="1012" t="s">
        <v>283</v>
      </c>
      <c r="C272" s="1012" t="s">
        <v>1160</v>
      </c>
      <c r="D272" s="1012" t="s">
        <v>1161</v>
      </c>
      <c r="E272" s="1012" t="s">
        <v>998</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1162</v>
      </c>
      <c r="B273" s="1012" t="s">
        <v>2962</v>
      </c>
      <c r="C273" s="1012" t="s">
        <v>1163</v>
      </c>
      <c r="D273" s="1012" t="s">
        <v>1164</v>
      </c>
      <c r="E273" s="1012" t="s">
        <v>6</v>
      </c>
      <c r="F273" s="1013">
        <v>39836</v>
      </c>
      <c r="G273" s="1012" t="s">
        <v>285</v>
      </c>
      <c r="H273" s="1015">
        <v>4656000</v>
      </c>
      <c r="I273" s="1015">
        <v>0</v>
      </c>
      <c r="J273" s="1015">
        <v>5285163.67</v>
      </c>
      <c r="K273" s="1012" t="s">
        <v>898</v>
      </c>
      <c r="L273" s="1015"/>
      <c r="M273" s="1015"/>
      <c r="N273" s="1016"/>
      <c r="O273" s="1015"/>
      <c r="P273" s="1015"/>
      <c r="Q273" s="1015"/>
      <c r="R273" s="1015"/>
      <c r="S273" s="1016"/>
    </row>
    <row r="274" spans="1:19">
      <c r="A274" s="1012" t="s">
        <v>1162</v>
      </c>
      <c r="B274" s="1012" t="s">
        <v>283</v>
      </c>
      <c r="C274" s="1012" t="s">
        <v>1163</v>
      </c>
      <c r="D274" s="1012" t="s">
        <v>1164</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1165</v>
      </c>
      <c r="B275" s="1012" t="s">
        <v>891</v>
      </c>
      <c r="C275" s="1012" t="s">
        <v>1166</v>
      </c>
      <c r="D275" s="1012" t="s">
        <v>1167</v>
      </c>
      <c r="E275" s="1012" t="s">
        <v>967</v>
      </c>
      <c r="F275" s="1013">
        <v>39805</v>
      </c>
      <c r="G275" s="1012" t="s">
        <v>285</v>
      </c>
      <c r="H275" s="1015">
        <v>4700000</v>
      </c>
      <c r="I275" s="1015">
        <v>0</v>
      </c>
      <c r="J275" s="1015">
        <v>5452281.1900000004</v>
      </c>
      <c r="K275" s="1012" t="s">
        <v>1196</v>
      </c>
      <c r="L275" s="1015"/>
      <c r="M275" s="1015"/>
      <c r="N275" s="1016"/>
      <c r="O275" s="1015"/>
      <c r="P275" s="1015"/>
      <c r="Q275" s="1015"/>
      <c r="R275" s="1015"/>
      <c r="S275" s="1016"/>
    </row>
    <row r="276" spans="1:19">
      <c r="A276" s="1012" t="s">
        <v>1165</v>
      </c>
      <c r="B276" s="1012" t="s">
        <v>283</v>
      </c>
      <c r="C276" s="1012" t="s">
        <v>1166</v>
      </c>
      <c r="D276" s="1012" t="s">
        <v>1167</v>
      </c>
      <c r="E276" s="1012" t="s">
        <v>967</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1168</v>
      </c>
      <c r="B277" s="1012" t="s">
        <v>1169</v>
      </c>
      <c r="C277" s="1012" t="s">
        <v>1170</v>
      </c>
      <c r="D277" s="1012" t="s">
        <v>1171</v>
      </c>
      <c r="E277" s="1012" t="s">
        <v>105</v>
      </c>
      <c r="F277" s="1013">
        <v>39794</v>
      </c>
      <c r="G277" s="1012" t="s">
        <v>284</v>
      </c>
      <c r="H277" s="1015">
        <v>41279000</v>
      </c>
      <c r="I277" s="1015">
        <v>0</v>
      </c>
      <c r="J277" s="1015">
        <v>45252104.25</v>
      </c>
      <c r="K277" s="1012" t="s">
        <v>1196</v>
      </c>
      <c r="L277" s="1015"/>
      <c r="M277" s="1015"/>
      <c r="N277" s="1016"/>
      <c r="O277" s="1015"/>
      <c r="P277" s="1015"/>
      <c r="Q277" s="1015"/>
      <c r="R277" s="1015"/>
      <c r="S277" s="1016"/>
    </row>
    <row r="278" spans="1:19">
      <c r="A278" s="1012" t="s">
        <v>1168</v>
      </c>
      <c r="B278" s="1012" t="s">
        <v>283</v>
      </c>
      <c r="C278" s="1012" t="s">
        <v>1170</v>
      </c>
      <c r="D278" s="1012" t="s">
        <v>1171</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1172</v>
      </c>
      <c r="B279" s="1012" t="s">
        <v>2963</v>
      </c>
      <c r="C279" s="1012" t="s">
        <v>1173</v>
      </c>
      <c r="D279" s="1012" t="s">
        <v>1174</v>
      </c>
      <c r="E279" s="1012" t="s">
        <v>217</v>
      </c>
      <c r="F279" s="1013">
        <v>39913</v>
      </c>
      <c r="G279" s="1012" t="s">
        <v>285</v>
      </c>
      <c r="H279" s="1015">
        <v>5100000</v>
      </c>
      <c r="I279" s="1015">
        <v>0</v>
      </c>
      <c r="J279" s="1015">
        <v>2764934.4</v>
      </c>
      <c r="K279" s="1012" t="s">
        <v>898</v>
      </c>
      <c r="L279" s="1015"/>
      <c r="M279" s="1015"/>
      <c r="N279" s="1016"/>
      <c r="O279" s="1015"/>
      <c r="P279" s="1015"/>
      <c r="Q279" s="1015"/>
      <c r="R279" s="1015"/>
      <c r="S279" s="1016"/>
    </row>
    <row r="280" spans="1:19">
      <c r="A280" s="1012" t="s">
        <v>1172</v>
      </c>
      <c r="B280" s="1012" t="s">
        <v>283</v>
      </c>
      <c r="C280" s="1012" t="s">
        <v>1173</v>
      </c>
      <c r="D280" s="1012" t="s">
        <v>1174</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1175</v>
      </c>
      <c r="B281" s="1012" t="s">
        <v>858</v>
      </c>
      <c r="C281" s="1012" t="s">
        <v>1176</v>
      </c>
      <c r="D281" s="1012" t="s">
        <v>1177</v>
      </c>
      <c r="E281" s="1012" t="s">
        <v>246</v>
      </c>
      <c r="F281" s="1013">
        <v>39766</v>
      </c>
      <c r="G281" s="1012" t="s">
        <v>284</v>
      </c>
      <c r="H281" s="1015">
        <v>3555199000</v>
      </c>
      <c r="I281" s="1015">
        <v>0</v>
      </c>
      <c r="J281" s="1015">
        <v>3806873702.1300001</v>
      </c>
      <c r="K281" s="1012" t="s">
        <v>1196</v>
      </c>
      <c r="L281" s="1015"/>
      <c r="M281" s="1015"/>
      <c r="N281" s="1016"/>
      <c r="O281" s="1015"/>
      <c r="P281" s="1015"/>
      <c r="Q281" s="1015"/>
      <c r="R281" s="1015"/>
      <c r="S281" s="1016"/>
    </row>
    <row r="282" spans="1:19">
      <c r="A282" s="1012" t="s">
        <v>1175</v>
      </c>
      <c r="B282" s="1012" t="s">
        <v>283</v>
      </c>
      <c r="C282" s="1012" t="s">
        <v>1176</v>
      </c>
      <c r="D282" s="1012" t="s">
        <v>1177</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1175</v>
      </c>
      <c r="B283" s="1012" t="s">
        <v>283</v>
      </c>
      <c r="C283" s="1012" t="s">
        <v>1176</v>
      </c>
      <c r="D283" s="1012" t="s">
        <v>1177</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1178</v>
      </c>
      <c r="B284" s="1012" t="s">
        <v>905</v>
      </c>
      <c r="C284" s="1012" t="s">
        <v>1179</v>
      </c>
      <c r="D284" s="1012" t="s">
        <v>1180</v>
      </c>
      <c r="E284" s="1012" t="s">
        <v>1181</v>
      </c>
      <c r="F284" s="1013">
        <v>39805</v>
      </c>
      <c r="G284" s="1012" t="s">
        <v>285</v>
      </c>
      <c r="H284" s="1015">
        <v>4000000</v>
      </c>
      <c r="I284" s="1015">
        <v>0</v>
      </c>
      <c r="J284" s="1015">
        <v>4742850.8899999997</v>
      </c>
      <c r="K284" s="1012" t="s">
        <v>898</v>
      </c>
      <c r="L284" s="1015"/>
      <c r="M284" s="1015"/>
      <c r="N284" s="1016"/>
      <c r="O284" s="1015"/>
      <c r="P284" s="1015"/>
      <c r="Q284" s="1015"/>
      <c r="R284" s="1015"/>
      <c r="S284" s="1016"/>
    </row>
    <row r="285" spans="1:19">
      <c r="A285" s="1012" t="s">
        <v>1178</v>
      </c>
      <c r="B285" s="1012" t="s">
        <v>283</v>
      </c>
      <c r="C285" s="1012" t="s">
        <v>1179</v>
      </c>
      <c r="D285" s="1012" t="s">
        <v>1180</v>
      </c>
      <c r="E285" s="1012" t="s">
        <v>1181</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1178</v>
      </c>
      <c r="B286" s="1012" t="s">
        <v>283</v>
      </c>
      <c r="C286" s="1012" t="s">
        <v>1179</v>
      </c>
      <c r="D286" s="1012" t="s">
        <v>1180</v>
      </c>
      <c r="E286" s="1012" t="s">
        <v>1181</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1178</v>
      </c>
      <c r="B287" s="1012" t="s">
        <v>283</v>
      </c>
      <c r="C287" s="1012" t="s">
        <v>1179</v>
      </c>
      <c r="D287" s="1012" t="s">
        <v>1180</v>
      </c>
      <c r="E287" s="1012" t="s">
        <v>1181</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1182</v>
      </c>
      <c r="B288" s="1012" t="s">
        <v>1183</v>
      </c>
      <c r="C288" s="1012" t="s">
        <v>1184</v>
      </c>
      <c r="D288" s="1012" t="s">
        <v>1185</v>
      </c>
      <c r="E288" s="1012" t="s">
        <v>998</v>
      </c>
      <c r="F288" s="1013">
        <v>40109</v>
      </c>
      <c r="G288" s="1012" t="s">
        <v>922</v>
      </c>
      <c r="H288" s="1015">
        <v>6251000</v>
      </c>
      <c r="I288" s="1015">
        <v>0</v>
      </c>
      <c r="J288" s="1015">
        <v>7547479.5599999996</v>
      </c>
      <c r="K288" s="1012" t="s">
        <v>1196</v>
      </c>
      <c r="L288" s="1015"/>
      <c r="M288" s="1015"/>
      <c r="N288" s="1016"/>
      <c r="O288" s="1015"/>
      <c r="P288" s="1015"/>
      <c r="Q288" s="1015"/>
      <c r="R288" s="1015"/>
      <c r="S288" s="1016"/>
    </row>
    <row r="289" spans="1:19">
      <c r="A289" s="1012" t="s">
        <v>1182</v>
      </c>
      <c r="B289" s="1012" t="s">
        <v>283</v>
      </c>
      <c r="C289" s="1012" t="s">
        <v>1184</v>
      </c>
      <c r="D289" s="1012" t="s">
        <v>1185</v>
      </c>
      <c r="E289" s="1012" t="s">
        <v>998</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1186</v>
      </c>
      <c r="B290" s="1012"/>
      <c r="C290" s="1012" t="s">
        <v>1187</v>
      </c>
      <c r="D290" s="1012" t="s">
        <v>1188</v>
      </c>
      <c r="E290" s="1012" t="s">
        <v>105</v>
      </c>
      <c r="F290" s="1013">
        <v>39822</v>
      </c>
      <c r="G290" s="1012" t="s">
        <v>284</v>
      </c>
      <c r="H290" s="1015">
        <v>16000000</v>
      </c>
      <c r="I290" s="1015">
        <v>0</v>
      </c>
      <c r="J290" s="1015">
        <v>19941788.940000001</v>
      </c>
      <c r="K290" s="1012" t="s">
        <v>898</v>
      </c>
      <c r="L290" s="1015"/>
      <c r="M290" s="1015"/>
      <c r="N290" s="1016"/>
      <c r="O290" s="1015"/>
      <c r="P290" s="1015"/>
      <c r="Q290" s="1015"/>
      <c r="R290" s="1015"/>
      <c r="S290" s="1016"/>
    </row>
    <row r="291" spans="1:19">
      <c r="A291" s="1012" t="s">
        <v>1186</v>
      </c>
      <c r="B291" s="1012" t="s">
        <v>283</v>
      </c>
      <c r="C291" s="1012" t="s">
        <v>1187</v>
      </c>
      <c r="D291" s="1012" t="s">
        <v>1188</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1186</v>
      </c>
      <c r="B292" s="1012" t="s">
        <v>283</v>
      </c>
      <c r="C292" s="1012" t="s">
        <v>1187</v>
      </c>
      <c r="D292" s="1012" t="s">
        <v>1188</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1186</v>
      </c>
      <c r="B293" s="1012" t="s">
        <v>283</v>
      </c>
      <c r="C293" s="1012" t="s">
        <v>1187</v>
      </c>
      <c r="D293" s="1012" t="s">
        <v>1188</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1186</v>
      </c>
      <c r="B294" s="1012" t="s">
        <v>283</v>
      </c>
      <c r="C294" s="1012" t="s">
        <v>1187</v>
      </c>
      <c r="D294" s="1012" t="s">
        <v>1188</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1189</v>
      </c>
      <c r="B295" s="1012"/>
      <c r="C295" s="1012" t="s">
        <v>1190</v>
      </c>
      <c r="D295" s="1012" t="s">
        <v>1191</v>
      </c>
      <c r="E295" s="1012" t="s">
        <v>105</v>
      </c>
      <c r="F295" s="1013">
        <v>39850</v>
      </c>
      <c r="G295" s="1012" t="s">
        <v>284</v>
      </c>
      <c r="H295" s="1015">
        <v>4000000</v>
      </c>
      <c r="I295" s="1015">
        <v>0</v>
      </c>
      <c r="J295" s="1015">
        <v>3994452</v>
      </c>
      <c r="K295" s="1012" t="s">
        <v>898</v>
      </c>
      <c r="L295" s="1015"/>
      <c r="M295" s="1015"/>
      <c r="N295" s="1016"/>
      <c r="O295" s="1015"/>
      <c r="P295" s="1015"/>
      <c r="Q295" s="1015"/>
      <c r="R295" s="1015"/>
      <c r="S295" s="1016"/>
    </row>
    <row r="296" spans="1:19">
      <c r="A296" s="1012" t="s">
        <v>1189</v>
      </c>
      <c r="B296" s="1012" t="s">
        <v>283</v>
      </c>
      <c r="C296" s="1012" t="s">
        <v>1190</v>
      </c>
      <c r="D296" s="1012" t="s">
        <v>1191</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1189</v>
      </c>
      <c r="B297" s="1012" t="s">
        <v>283</v>
      </c>
      <c r="C297" s="1012" t="s">
        <v>1190</v>
      </c>
      <c r="D297" s="1012" t="s">
        <v>1191</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1189</v>
      </c>
      <c r="B298" s="1012" t="s">
        <v>283</v>
      </c>
      <c r="C298" s="1012" t="s">
        <v>1190</v>
      </c>
      <c r="D298" s="1012" t="s">
        <v>1191</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1189</v>
      </c>
      <c r="B299" s="1012" t="s">
        <v>283</v>
      </c>
      <c r="C299" s="1012" t="s">
        <v>1190</v>
      </c>
      <c r="D299" s="1012" t="s">
        <v>1191</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1192</v>
      </c>
      <c r="B300" s="1012" t="s">
        <v>858</v>
      </c>
      <c r="C300" s="1012" t="s">
        <v>1193</v>
      </c>
      <c r="D300" s="1012" t="s">
        <v>1062</v>
      </c>
      <c r="E300" s="1012" t="s">
        <v>967</v>
      </c>
      <c r="F300" s="1013">
        <v>39857</v>
      </c>
      <c r="G300" s="1012" t="s">
        <v>284</v>
      </c>
      <c r="H300" s="1015">
        <v>9201000</v>
      </c>
      <c r="I300" s="1015">
        <v>0</v>
      </c>
      <c r="J300" s="1015">
        <v>11388958.51</v>
      </c>
      <c r="K300" s="1012" t="s">
        <v>1196</v>
      </c>
      <c r="L300" s="1015"/>
      <c r="M300" s="1015"/>
      <c r="N300" s="1016"/>
      <c r="O300" s="1015"/>
      <c r="P300" s="1015"/>
      <c r="Q300" s="1015"/>
      <c r="R300" s="1015"/>
      <c r="S300" s="1016"/>
    </row>
    <row r="301" spans="1:19">
      <c r="A301" s="1012" t="s">
        <v>1192</v>
      </c>
      <c r="B301" s="1012" t="s">
        <v>283</v>
      </c>
      <c r="C301" s="1012" t="s">
        <v>1193</v>
      </c>
      <c r="D301" s="1012" t="s">
        <v>1062</v>
      </c>
      <c r="E301" s="1012" t="s">
        <v>967</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1194</v>
      </c>
      <c r="C302" s="1012" t="s">
        <v>1195</v>
      </c>
      <c r="D302" s="1012" t="s">
        <v>286</v>
      </c>
      <c r="E302" s="1012" t="s">
        <v>56</v>
      </c>
      <c r="F302" s="1013">
        <v>39829</v>
      </c>
      <c r="G302" s="1012" t="s">
        <v>7</v>
      </c>
      <c r="H302" s="1015">
        <v>18980000</v>
      </c>
      <c r="I302" s="1015">
        <v>0</v>
      </c>
      <c r="J302" s="1015">
        <v>20511580.550000001</v>
      </c>
      <c r="K302" s="1012" t="s">
        <v>1196</v>
      </c>
      <c r="L302" s="1015"/>
      <c r="M302" s="1015"/>
      <c r="N302" s="1016"/>
      <c r="O302" s="1015"/>
      <c r="P302" s="1015"/>
      <c r="Q302" s="1015"/>
      <c r="R302" s="1015"/>
      <c r="S302" s="1016"/>
    </row>
    <row r="303" spans="1:19">
      <c r="A303" s="1012" t="s">
        <v>27</v>
      </c>
      <c r="B303" s="1012" t="s">
        <v>283</v>
      </c>
      <c r="C303" s="1012" t="s">
        <v>1195</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1197</v>
      </c>
      <c r="B304" s="1012"/>
      <c r="C304" s="1012" t="s">
        <v>1198</v>
      </c>
      <c r="D304" s="1012" t="s">
        <v>1199</v>
      </c>
      <c r="E304" s="1012" t="s">
        <v>188</v>
      </c>
      <c r="F304" s="1013">
        <v>39773</v>
      </c>
      <c r="G304" s="1012" t="s">
        <v>284</v>
      </c>
      <c r="H304" s="1015">
        <v>38970000</v>
      </c>
      <c r="I304" s="1015">
        <v>0</v>
      </c>
      <c r="J304" s="1015">
        <v>17678900</v>
      </c>
      <c r="K304" s="1012" t="s">
        <v>898</v>
      </c>
      <c r="L304" s="1015"/>
      <c r="M304" s="1015"/>
      <c r="N304" s="1016"/>
      <c r="O304" s="1015"/>
      <c r="P304" s="1015"/>
      <c r="Q304" s="1015"/>
      <c r="R304" s="1015"/>
      <c r="S304" s="1016"/>
    </row>
    <row r="305" spans="1:19">
      <c r="A305" s="1012" t="s">
        <v>1197</v>
      </c>
      <c r="B305" s="1012" t="s">
        <v>283</v>
      </c>
      <c r="C305" s="1012" t="s">
        <v>1198</v>
      </c>
      <c r="D305" s="1012" t="s">
        <v>1199</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1200</v>
      </c>
      <c r="B306" s="1012" t="s">
        <v>858</v>
      </c>
      <c r="C306" s="1012" t="s">
        <v>1201</v>
      </c>
      <c r="D306" s="1012" t="s">
        <v>882</v>
      </c>
      <c r="E306" s="1012" t="s">
        <v>6</v>
      </c>
      <c r="F306" s="1013">
        <v>39787</v>
      </c>
      <c r="G306" s="1012" t="s">
        <v>284</v>
      </c>
      <c r="H306" s="1015">
        <v>258000000</v>
      </c>
      <c r="I306" s="1015">
        <v>0</v>
      </c>
      <c r="J306" s="1015">
        <v>329874444.95999998</v>
      </c>
      <c r="K306" s="1012" t="s">
        <v>1196</v>
      </c>
      <c r="L306" s="1015"/>
      <c r="M306" s="1015"/>
      <c r="N306" s="1016"/>
      <c r="O306" s="1015"/>
      <c r="P306" s="1015"/>
      <c r="Q306" s="1015"/>
      <c r="R306" s="1015"/>
      <c r="S306" s="1016"/>
    </row>
    <row r="307" spans="1:19">
      <c r="A307" s="1012" t="s">
        <v>1200</v>
      </c>
      <c r="B307" s="1012" t="s">
        <v>283</v>
      </c>
      <c r="C307" s="1012" t="s">
        <v>1201</v>
      </c>
      <c r="D307" s="1012" t="s">
        <v>882</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1200</v>
      </c>
      <c r="B308" s="1012" t="s">
        <v>283</v>
      </c>
      <c r="C308" s="1012" t="s">
        <v>1201</v>
      </c>
      <c r="D308" s="1012" t="s">
        <v>882</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1200</v>
      </c>
      <c r="B309" s="1012" t="s">
        <v>283</v>
      </c>
      <c r="C309" s="1012" t="s">
        <v>1201</v>
      </c>
      <c r="D309" s="1012" t="s">
        <v>882</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1202</v>
      </c>
      <c r="B310" s="1012" t="s">
        <v>880</v>
      </c>
      <c r="C310" s="1012" t="s">
        <v>1203</v>
      </c>
      <c r="D310" s="1012" t="s">
        <v>1204</v>
      </c>
      <c r="E310" s="1012" t="s">
        <v>56</v>
      </c>
      <c r="F310" s="1013">
        <v>39871</v>
      </c>
      <c r="G310" s="1012" t="s">
        <v>285</v>
      </c>
      <c r="H310" s="1015">
        <v>3000000</v>
      </c>
      <c r="I310" s="1015">
        <v>0</v>
      </c>
      <c r="J310" s="1015">
        <v>7448071.4699999997</v>
      </c>
      <c r="K310" s="1012" t="s">
        <v>1196</v>
      </c>
      <c r="L310" s="1015"/>
      <c r="M310" s="1015"/>
      <c r="N310" s="1016"/>
      <c r="O310" s="1015"/>
      <c r="P310" s="1015"/>
      <c r="Q310" s="1015"/>
      <c r="R310" s="1015"/>
      <c r="S310" s="1016"/>
    </row>
    <row r="311" spans="1:19">
      <c r="A311" s="1012" t="s">
        <v>1202</v>
      </c>
      <c r="B311" s="1012" t="s">
        <v>283</v>
      </c>
      <c r="C311" s="1012" t="s">
        <v>1203</v>
      </c>
      <c r="D311" s="1012" t="s">
        <v>1204</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1202</v>
      </c>
      <c r="B312" s="1012" t="s">
        <v>283</v>
      </c>
      <c r="C312" s="1012" t="s">
        <v>1203</v>
      </c>
      <c r="D312" s="1012" t="s">
        <v>1204</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1205</v>
      </c>
      <c r="B313" s="1012" t="s">
        <v>1206</v>
      </c>
      <c r="C313" s="1012" t="s">
        <v>1207</v>
      </c>
      <c r="D313" s="1012" t="s">
        <v>1208</v>
      </c>
      <c r="E313" s="1012" t="s">
        <v>89</v>
      </c>
      <c r="F313" s="1013">
        <v>39962</v>
      </c>
      <c r="G313" s="1012" t="s">
        <v>285</v>
      </c>
      <c r="H313" s="1015">
        <v>4114000</v>
      </c>
      <c r="I313" s="1015">
        <v>0</v>
      </c>
      <c r="J313" s="1015">
        <v>271579.53000000003</v>
      </c>
      <c r="K313" s="1012" t="s">
        <v>1099</v>
      </c>
      <c r="L313" s="1015"/>
      <c r="M313" s="1015"/>
      <c r="N313" s="1016"/>
      <c r="O313" s="1015"/>
      <c r="P313" s="1015"/>
      <c r="Q313" s="1015"/>
      <c r="R313" s="1015"/>
      <c r="S313" s="1016"/>
    </row>
    <row r="314" spans="1:19">
      <c r="A314" s="1012" t="s">
        <v>1205</v>
      </c>
      <c r="B314" s="1012" t="s">
        <v>283</v>
      </c>
      <c r="C314" s="1012" t="s">
        <v>1207</v>
      </c>
      <c r="D314" s="1012" t="s">
        <v>1208</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1209</v>
      </c>
      <c r="B315" s="1012" t="s">
        <v>1210</v>
      </c>
      <c r="C315" s="1012" t="s">
        <v>1211</v>
      </c>
      <c r="D315" s="1012" t="s">
        <v>1212</v>
      </c>
      <c r="E315" s="1012" t="s">
        <v>19</v>
      </c>
      <c r="F315" s="1013">
        <v>39864</v>
      </c>
      <c r="G315" s="1012" t="s">
        <v>285</v>
      </c>
      <c r="H315" s="1015">
        <v>2644000</v>
      </c>
      <c r="I315" s="1015">
        <v>0</v>
      </c>
      <c r="J315" s="1015">
        <v>4982141.8600000003</v>
      </c>
      <c r="K315" s="1012" t="s">
        <v>898</v>
      </c>
      <c r="L315" s="1015"/>
      <c r="M315" s="1015"/>
      <c r="N315" s="1016"/>
      <c r="O315" s="1015"/>
      <c r="P315" s="1015"/>
      <c r="Q315" s="1015"/>
      <c r="R315" s="1015"/>
      <c r="S315" s="1016"/>
    </row>
    <row r="316" spans="1:19">
      <c r="A316" s="1012" t="s">
        <v>1209</v>
      </c>
      <c r="B316" s="1012" t="s">
        <v>283</v>
      </c>
      <c r="C316" s="1012" t="s">
        <v>1211</v>
      </c>
      <c r="D316" s="1012" t="s">
        <v>1212</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1209</v>
      </c>
      <c r="B317" s="1012" t="s">
        <v>283</v>
      </c>
      <c r="C317" s="1012" t="s">
        <v>1211</v>
      </c>
      <c r="D317" s="1012" t="s">
        <v>1212</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1209</v>
      </c>
      <c r="B318" s="1012" t="s">
        <v>283</v>
      </c>
      <c r="C318" s="1012" t="s">
        <v>1211</v>
      </c>
      <c r="D318" s="1012" t="s">
        <v>1212</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1209</v>
      </c>
      <c r="B319" s="1012" t="s">
        <v>283</v>
      </c>
      <c r="C319" s="1012" t="s">
        <v>1211</v>
      </c>
      <c r="D319" s="1012" t="s">
        <v>1212</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1209</v>
      </c>
      <c r="B320" s="1012" t="s">
        <v>283</v>
      </c>
      <c r="C320" s="1012" t="s">
        <v>1211</v>
      </c>
      <c r="D320" s="1012" t="s">
        <v>1212</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1213</v>
      </c>
      <c r="B321" s="1012" t="s">
        <v>905</v>
      </c>
      <c r="C321" s="1012" t="s">
        <v>1214</v>
      </c>
      <c r="D321" s="1012" t="s">
        <v>1215</v>
      </c>
      <c r="E321" s="1012" t="s">
        <v>15</v>
      </c>
      <c r="F321" s="1013">
        <v>39899</v>
      </c>
      <c r="G321" s="1012" t="s">
        <v>285</v>
      </c>
      <c r="H321" s="1015">
        <v>24300000</v>
      </c>
      <c r="I321" s="1015">
        <v>0</v>
      </c>
      <c r="J321" s="1015">
        <v>27432357.949999999</v>
      </c>
      <c r="K321" s="1012" t="s">
        <v>898</v>
      </c>
      <c r="L321" s="1015"/>
      <c r="M321" s="1015"/>
      <c r="N321" s="1016"/>
      <c r="O321" s="1015"/>
      <c r="P321" s="1015"/>
      <c r="Q321" s="1015"/>
      <c r="R321" s="1015"/>
      <c r="S321" s="1016"/>
    </row>
    <row r="322" spans="1:19">
      <c r="A322" s="1012" t="s">
        <v>1213</v>
      </c>
      <c r="B322" s="1012" t="s">
        <v>283</v>
      </c>
      <c r="C322" s="1012" t="s">
        <v>1214</v>
      </c>
      <c r="D322" s="1012" t="s">
        <v>1215</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1213</v>
      </c>
      <c r="B323" s="1012" t="s">
        <v>283</v>
      </c>
      <c r="C323" s="1012" t="s">
        <v>1214</v>
      </c>
      <c r="D323" s="1012" t="s">
        <v>1215</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1213</v>
      </c>
      <c r="B324" s="1012" t="s">
        <v>283</v>
      </c>
      <c r="C324" s="1012" t="s">
        <v>1214</v>
      </c>
      <c r="D324" s="1012" t="s">
        <v>1215</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1213</v>
      </c>
      <c r="B325" s="1012" t="s">
        <v>283</v>
      </c>
      <c r="C325" s="1012" t="s">
        <v>1214</v>
      </c>
      <c r="D325" s="1012" t="s">
        <v>1215</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1216</v>
      </c>
      <c r="B326" s="1012" t="s">
        <v>3028</v>
      </c>
      <c r="C326" s="1012" t="s">
        <v>1217</v>
      </c>
      <c r="D326" s="1012" t="s">
        <v>1218</v>
      </c>
      <c r="E326" s="1012" t="s">
        <v>967</v>
      </c>
      <c r="F326" s="1013">
        <v>39805</v>
      </c>
      <c r="G326" s="1012" t="s">
        <v>284</v>
      </c>
      <c r="H326" s="1015">
        <v>11560000</v>
      </c>
      <c r="I326" s="1015">
        <v>0</v>
      </c>
      <c r="J326" s="1015">
        <v>1396988.89</v>
      </c>
      <c r="K326" s="1012" t="s">
        <v>2930</v>
      </c>
      <c r="L326" s="1015"/>
      <c r="M326" s="1015"/>
      <c r="N326" s="1016"/>
      <c r="O326" s="1015"/>
      <c r="P326" s="1015"/>
      <c r="Q326" s="1015"/>
      <c r="R326" s="1015"/>
      <c r="S326" s="1016"/>
    </row>
    <row r="327" spans="1:19">
      <c r="A327" s="1012" t="s">
        <v>1216</v>
      </c>
      <c r="B327" s="1012" t="s">
        <v>283</v>
      </c>
      <c r="C327" s="1012" t="s">
        <v>1217</v>
      </c>
      <c r="D327" s="1012" t="s">
        <v>1218</v>
      </c>
      <c r="E327" s="1012" t="s">
        <v>967</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1216</v>
      </c>
      <c r="B328" s="1012" t="s">
        <v>283</v>
      </c>
      <c r="C328" s="1012" t="s">
        <v>1217</v>
      </c>
      <c r="D328" s="1012" t="s">
        <v>1218</v>
      </c>
      <c r="E328" s="1012" t="s">
        <v>967</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1219</v>
      </c>
      <c r="B329" s="1012" t="s">
        <v>924</v>
      </c>
      <c r="C329" s="1012" t="s">
        <v>1220</v>
      </c>
      <c r="D329" s="1012" t="s">
        <v>1221</v>
      </c>
      <c r="E329" s="1012" t="s">
        <v>60</v>
      </c>
      <c r="F329" s="1013">
        <v>39850</v>
      </c>
      <c r="G329" s="1012" t="s">
        <v>285</v>
      </c>
      <c r="H329" s="1015">
        <v>3564000</v>
      </c>
      <c r="I329" s="1015">
        <v>0</v>
      </c>
      <c r="J329" s="1015">
        <v>4672098.5</v>
      </c>
      <c r="K329" s="1012" t="s">
        <v>1196</v>
      </c>
      <c r="L329" s="1015"/>
      <c r="M329" s="1015"/>
      <c r="N329" s="1016"/>
      <c r="O329" s="1015"/>
      <c r="P329" s="1015"/>
      <c r="Q329" s="1015"/>
      <c r="R329" s="1015"/>
      <c r="S329" s="1016"/>
    </row>
    <row r="330" spans="1:19">
      <c r="A330" s="1012" t="s">
        <v>1219</v>
      </c>
      <c r="B330" s="1012" t="s">
        <v>283</v>
      </c>
      <c r="C330" s="1012" t="s">
        <v>1220</v>
      </c>
      <c r="D330" s="1012" t="s">
        <v>1221</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1222</v>
      </c>
      <c r="B331" s="1012" t="s">
        <v>1013</v>
      </c>
      <c r="C331" s="1012" t="s">
        <v>1223</v>
      </c>
      <c r="D331" s="1012" t="s">
        <v>1224</v>
      </c>
      <c r="E331" s="1012" t="s">
        <v>83</v>
      </c>
      <c r="F331" s="1013">
        <v>39822</v>
      </c>
      <c r="G331" s="1012" t="s">
        <v>284</v>
      </c>
      <c r="H331" s="1015">
        <v>10000000</v>
      </c>
      <c r="I331" s="1015">
        <v>0</v>
      </c>
      <c r="J331" s="1015">
        <v>11586666.67</v>
      </c>
      <c r="K331" s="1012" t="s">
        <v>1196</v>
      </c>
      <c r="L331" s="1015"/>
      <c r="M331" s="1015"/>
      <c r="N331" s="1016"/>
      <c r="O331" s="1015"/>
      <c r="P331" s="1015"/>
      <c r="Q331" s="1015"/>
      <c r="R331" s="1015"/>
      <c r="S331" s="1016"/>
    </row>
    <row r="332" spans="1:19">
      <c r="A332" s="1012" t="s">
        <v>1222</v>
      </c>
      <c r="B332" s="1012" t="s">
        <v>283</v>
      </c>
      <c r="C332" s="1012" t="s">
        <v>1223</v>
      </c>
      <c r="D332" s="1012" t="s">
        <v>1224</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1222</v>
      </c>
      <c r="B333" s="1012" t="s">
        <v>283</v>
      </c>
      <c r="C333" s="1012" t="s">
        <v>1223</v>
      </c>
      <c r="D333" s="1012" t="s">
        <v>1224</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1225</v>
      </c>
      <c r="B334" s="1012" t="s">
        <v>1226</v>
      </c>
      <c r="C334" s="1012" t="s">
        <v>1227</v>
      </c>
      <c r="D334" s="1012" t="s">
        <v>882</v>
      </c>
      <c r="E334" s="1012" t="s">
        <v>6</v>
      </c>
      <c r="F334" s="1013">
        <v>39794</v>
      </c>
      <c r="G334" s="1012" t="s">
        <v>284</v>
      </c>
      <c r="H334" s="1015">
        <v>55000000</v>
      </c>
      <c r="I334" s="1015">
        <v>0</v>
      </c>
      <c r="J334" s="1015">
        <v>65855083.329999998</v>
      </c>
      <c r="K334" s="1012" t="s">
        <v>1196</v>
      </c>
      <c r="L334" s="1015"/>
      <c r="M334" s="1015"/>
      <c r="N334" s="1016"/>
      <c r="O334" s="1015"/>
      <c r="P334" s="1015"/>
      <c r="Q334" s="1015"/>
      <c r="R334" s="1015"/>
      <c r="S334" s="1016"/>
    </row>
    <row r="335" spans="1:19">
      <c r="A335" s="1012" t="s">
        <v>1225</v>
      </c>
      <c r="B335" s="1012" t="s">
        <v>283</v>
      </c>
      <c r="C335" s="1012" t="s">
        <v>1227</v>
      </c>
      <c r="D335" s="1012" t="s">
        <v>882</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1225</v>
      </c>
      <c r="B336" s="1012" t="s">
        <v>283</v>
      </c>
      <c r="C336" s="1012" t="s">
        <v>1227</v>
      </c>
      <c r="D336" s="1012" t="s">
        <v>882</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1228</v>
      </c>
      <c r="B337" s="1012" t="s">
        <v>905</v>
      </c>
      <c r="C337" s="1012" t="s">
        <v>1229</v>
      </c>
      <c r="D337" s="1012" t="s">
        <v>1230</v>
      </c>
      <c r="E337" s="1012" t="s">
        <v>1231</v>
      </c>
      <c r="F337" s="1013">
        <v>39934</v>
      </c>
      <c r="G337" s="1012" t="s">
        <v>285</v>
      </c>
      <c r="H337" s="1015">
        <v>2250000</v>
      </c>
      <c r="I337" s="1015">
        <v>0</v>
      </c>
      <c r="J337" s="1015">
        <v>2344662.4300000002</v>
      </c>
      <c r="K337" s="1012" t="s">
        <v>898</v>
      </c>
      <c r="L337" s="1015"/>
      <c r="M337" s="1015"/>
      <c r="N337" s="1016"/>
      <c r="O337" s="1015"/>
      <c r="P337" s="1015"/>
      <c r="Q337" s="1015"/>
      <c r="R337" s="1015"/>
      <c r="S337" s="1016"/>
    </row>
    <row r="338" spans="1:19">
      <c r="A338" s="1012" t="s">
        <v>1228</v>
      </c>
      <c r="B338" s="1012" t="s">
        <v>283</v>
      </c>
      <c r="C338" s="1012" t="s">
        <v>1229</v>
      </c>
      <c r="D338" s="1012" t="s">
        <v>1230</v>
      </c>
      <c r="E338" s="1012" t="s">
        <v>1231</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1228</v>
      </c>
      <c r="B339" s="1012" t="s">
        <v>283</v>
      </c>
      <c r="C339" s="1012" t="s">
        <v>1229</v>
      </c>
      <c r="D339" s="1012" t="s">
        <v>1230</v>
      </c>
      <c r="E339" s="1012" t="s">
        <v>1231</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1228</v>
      </c>
      <c r="B340" s="1012" t="s">
        <v>283</v>
      </c>
      <c r="C340" s="1012" t="s">
        <v>1229</v>
      </c>
      <c r="D340" s="1012" t="s">
        <v>1230</v>
      </c>
      <c r="E340" s="1012" t="s">
        <v>1231</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1228</v>
      </c>
      <c r="B341" s="1012" t="s">
        <v>283</v>
      </c>
      <c r="C341" s="1012" t="s">
        <v>1229</v>
      </c>
      <c r="D341" s="1012" t="s">
        <v>1230</v>
      </c>
      <c r="E341" s="1012" t="s">
        <v>1231</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1232</v>
      </c>
      <c r="B342" s="1012" t="s">
        <v>1049</v>
      </c>
      <c r="C342" s="1012" t="s">
        <v>1233</v>
      </c>
      <c r="D342" s="1012" t="s">
        <v>1234</v>
      </c>
      <c r="E342" s="1012" t="s">
        <v>894</v>
      </c>
      <c r="F342" s="1013">
        <v>39773</v>
      </c>
      <c r="G342" s="1012" t="s">
        <v>284</v>
      </c>
      <c r="H342" s="1015">
        <v>27875000</v>
      </c>
      <c r="I342" s="1015">
        <v>0</v>
      </c>
      <c r="J342" s="1015">
        <v>29283302.579999998</v>
      </c>
      <c r="K342" s="1012" t="s">
        <v>1196</v>
      </c>
      <c r="L342" s="1015"/>
      <c r="M342" s="1015"/>
      <c r="N342" s="1016"/>
      <c r="O342" s="1015"/>
      <c r="P342" s="1015"/>
      <c r="Q342" s="1015"/>
      <c r="R342" s="1015"/>
      <c r="S342" s="1016"/>
    </row>
    <row r="343" spans="1:19">
      <c r="A343" s="1012" t="s">
        <v>1232</v>
      </c>
      <c r="B343" s="1012" t="s">
        <v>283</v>
      </c>
      <c r="C343" s="1012" t="s">
        <v>1233</v>
      </c>
      <c r="D343" s="1012" t="s">
        <v>1234</v>
      </c>
      <c r="E343" s="1012" t="s">
        <v>894</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1232</v>
      </c>
      <c r="B344" s="1012" t="s">
        <v>283</v>
      </c>
      <c r="C344" s="1012" t="s">
        <v>1233</v>
      </c>
      <c r="D344" s="1012" t="s">
        <v>1234</v>
      </c>
      <c r="E344" s="1012" t="s">
        <v>894</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1235</v>
      </c>
      <c r="B345" s="1012" t="s">
        <v>891</v>
      </c>
      <c r="C345" s="1012" t="s">
        <v>1236</v>
      </c>
      <c r="D345" s="1012" t="s">
        <v>1237</v>
      </c>
      <c r="E345" s="1012" t="s">
        <v>1238</v>
      </c>
      <c r="F345" s="1013">
        <v>39829</v>
      </c>
      <c r="G345" s="1012" t="s">
        <v>285</v>
      </c>
      <c r="H345" s="1015">
        <v>15000000</v>
      </c>
      <c r="I345" s="1015">
        <v>0</v>
      </c>
      <c r="J345" s="1015">
        <v>15922937.5</v>
      </c>
      <c r="K345" s="1012" t="s">
        <v>1196</v>
      </c>
      <c r="L345" s="1015"/>
      <c r="M345" s="1015"/>
      <c r="N345" s="1016"/>
      <c r="O345" s="1015"/>
      <c r="P345" s="1015"/>
      <c r="Q345" s="1015"/>
      <c r="R345" s="1015"/>
      <c r="S345" s="1016"/>
    </row>
    <row r="346" spans="1:19">
      <c r="A346" s="1012" t="s">
        <v>1235</v>
      </c>
      <c r="B346" s="1012" t="s">
        <v>283</v>
      </c>
      <c r="C346" s="1012" t="s">
        <v>1236</v>
      </c>
      <c r="D346" s="1012" t="s">
        <v>1237</v>
      </c>
      <c r="E346" s="1012" t="s">
        <v>1238</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1235</v>
      </c>
      <c r="B347" s="1012" t="s">
        <v>283</v>
      </c>
      <c r="C347" s="1012" t="s">
        <v>1236</v>
      </c>
      <c r="D347" s="1012" t="s">
        <v>1237</v>
      </c>
      <c r="E347" s="1012" t="s">
        <v>1238</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1239</v>
      </c>
      <c r="B348" s="1012" t="s">
        <v>953</v>
      </c>
      <c r="C348" s="1012" t="s">
        <v>1240</v>
      </c>
      <c r="D348" s="1012" t="s">
        <v>1241</v>
      </c>
      <c r="E348" s="1012" t="s">
        <v>1072</v>
      </c>
      <c r="F348" s="1013">
        <v>39787</v>
      </c>
      <c r="G348" s="1012" t="s">
        <v>284</v>
      </c>
      <c r="H348" s="1015">
        <v>10000000</v>
      </c>
      <c r="I348" s="1015">
        <v>0</v>
      </c>
      <c r="J348" s="1015">
        <v>13886111.109999999</v>
      </c>
      <c r="K348" s="1012" t="s">
        <v>1196</v>
      </c>
      <c r="L348" s="1015"/>
      <c r="M348" s="1015"/>
      <c r="N348" s="1016"/>
      <c r="O348" s="1015"/>
      <c r="P348" s="1015"/>
      <c r="Q348" s="1015"/>
      <c r="R348" s="1015"/>
      <c r="S348" s="1016"/>
    </row>
    <row r="349" spans="1:19">
      <c r="A349" s="1012" t="s">
        <v>1239</v>
      </c>
      <c r="B349" s="1012" t="s">
        <v>283</v>
      </c>
      <c r="C349" s="1012" t="s">
        <v>1240</v>
      </c>
      <c r="D349" s="1012" t="s">
        <v>1241</v>
      </c>
      <c r="E349" s="1012" t="s">
        <v>1072</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1239</v>
      </c>
      <c r="B350" s="1012" t="s">
        <v>283</v>
      </c>
      <c r="C350" s="1012" t="s">
        <v>1240</v>
      </c>
      <c r="D350" s="1012" t="s">
        <v>1241</v>
      </c>
      <c r="E350" s="1012" t="s">
        <v>1072</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1242</v>
      </c>
      <c r="B351" s="1012" t="s">
        <v>1243</v>
      </c>
      <c r="C351" s="1012" t="s">
        <v>1244</v>
      </c>
      <c r="D351" s="1012" t="s">
        <v>1245</v>
      </c>
      <c r="E351" s="1012" t="s">
        <v>166</v>
      </c>
      <c r="F351" s="1013">
        <v>39871</v>
      </c>
      <c r="G351" s="1012" t="s">
        <v>285</v>
      </c>
      <c r="H351" s="1015">
        <v>22500000</v>
      </c>
      <c r="I351" s="1015">
        <v>0</v>
      </c>
      <c r="J351" s="1015">
        <v>31086221.129999999</v>
      </c>
      <c r="K351" s="1012" t="s">
        <v>1196</v>
      </c>
      <c r="L351" s="1015"/>
      <c r="M351" s="1015"/>
      <c r="N351" s="1016"/>
      <c r="O351" s="1015"/>
      <c r="P351" s="1015"/>
      <c r="Q351" s="1015"/>
      <c r="R351" s="1015"/>
      <c r="S351" s="1016"/>
    </row>
    <row r="352" spans="1:19">
      <c r="A352" s="1012" t="s">
        <v>1242</v>
      </c>
      <c r="B352" s="1012" t="s">
        <v>283</v>
      </c>
      <c r="C352" s="1012" t="s">
        <v>1244</v>
      </c>
      <c r="D352" s="1012" t="s">
        <v>1245</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1246</v>
      </c>
      <c r="B353" s="1012" t="s">
        <v>891</v>
      </c>
      <c r="C353" s="1012" t="s">
        <v>1247</v>
      </c>
      <c r="D353" s="1012" t="s">
        <v>1116</v>
      </c>
      <c r="E353" s="1012" t="s">
        <v>166</v>
      </c>
      <c r="F353" s="1013">
        <v>39843</v>
      </c>
      <c r="G353" s="1012" t="s">
        <v>285</v>
      </c>
      <c r="H353" s="1015">
        <v>5800000</v>
      </c>
      <c r="I353" s="1015">
        <v>0</v>
      </c>
      <c r="J353" s="1015">
        <v>6859176.8300000001</v>
      </c>
      <c r="K353" s="1012" t="s">
        <v>1196</v>
      </c>
      <c r="L353" s="1015"/>
      <c r="M353" s="1015"/>
      <c r="N353" s="1016"/>
      <c r="O353" s="1015"/>
      <c r="P353" s="1015"/>
      <c r="Q353" s="1015"/>
      <c r="R353" s="1015"/>
      <c r="S353" s="1016"/>
    </row>
    <row r="354" spans="1:19">
      <c r="A354" s="1012" t="s">
        <v>1246</v>
      </c>
      <c r="B354" s="1012" t="s">
        <v>283</v>
      </c>
      <c r="C354" s="1012" t="s">
        <v>1247</v>
      </c>
      <c r="D354" s="1012" t="s">
        <v>1116</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1248</v>
      </c>
      <c r="B355" s="1012" t="s">
        <v>905</v>
      </c>
      <c r="C355" s="1012" t="s">
        <v>1249</v>
      </c>
      <c r="D355" s="1012" t="s">
        <v>1250</v>
      </c>
      <c r="E355" s="1012" t="s">
        <v>166</v>
      </c>
      <c r="F355" s="1013">
        <v>39864</v>
      </c>
      <c r="G355" s="1012" t="s">
        <v>285</v>
      </c>
      <c r="H355" s="1015">
        <v>22000000</v>
      </c>
      <c r="I355" s="1015">
        <v>0</v>
      </c>
      <c r="J355" s="1015">
        <v>25797528.800000001</v>
      </c>
      <c r="K355" s="1012" t="s">
        <v>898</v>
      </c>
      <c r="L355" s="1015"/>
      <c r="M355" s="1015"/>
      <c r="N355" s="1016"/>
      <c r="O355" s="1015"/>
      <c r="P355" s="1015"/>
      <c r="Q355" s="1015"/>
      <c r="R355" s="1015"/>
      <c r="S355" s="1016"/>
    </row>
    <row r="356" spans="1:19">
      <c r="A356" s="1012" t="s">
        <v>1248</v>
      </c>
      <c r="B356" s="1012" t="s">
        <v>283</v>
      </c>
      <c r="C356" s="1012" t="s">
        <v>1249</v>
      </c>
      <c r="D356" s="1012" t="s">
        <v>1250</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1248</v>
      </c>
      <c r="B357" s="1012" t="s">
        <v>283</v>
      </c>
      <c r="C357" s="1012" t="s">
        <v>1249</v>
      </c>
      <c r="D357" s="1012" t="s">
        <v>1250</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1248</v>
      </c>
      <c r="B358" s="1012" t="s">
        <v>283</v>
      </c>
      <c r="C358" s="1012" t="s">
        <v>1249</v>
      </c>
      <c r="D358" s="1012" t="s">
        <v>1250</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1251</v>
      </c>
      <c r="B359" s="1012"/>
      <c r="C359" s="1012" t="s">
        <v>1252</v>
      </c>
      <c r="D359" s="1012" t="s">
        <v>1253</v>
      </c>
      <c r="E359" s="1012" t="s">
        <v>1231</v>
      </c>
      <c r="F359" s="1013">
        <v>39787</v>
      </c>
      <c r="G359" s="1012" t="s">
        <v>284</v>
      </c>
      <c r="H359" s="1015">
        <v>7225000</v>
      </c>
      <c r="I359" s="1015">
        <v>0</v>
      </c>
      <c r="J359" s="1015">
        <v>3612118.06</v>
      </c>
      <c r="K359" s="1012" t="s">
        <v>898</v>
      </c>
      <c r="L359" s="1015"/>
      <c r="M359" s="1015"/>
      <c r="N359" s="1016"/>
      <c r="O359" s="1015"/>
      <c r="P359" s="1015"/>
      <c r="Q359" s="1015"/>
      <c r="R359" s="1015"/>
      <c r="S359" s="1016"/>
    </row>
    <row r="360" spans="1:19">
      <c r="A360" s="1012" t="s">
        <v>1251</v>
      </c>
      <c r="B360" s="1012" t="s">
        <v>283</v>
      </c>
      <c r="C360" s="1012" t="s">
        <v>1252</v>
      </c>
      <c r="D360" s="1012" t="s">
        <v>1253</v>
      </c>
      <c r="E360" s="1012" t="s">
        <v>1231</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1254</v>
      </c>
      <c r="B361" s="1012" t="s">
        <v>858</v>
      </c>
      <c r="C361" s="1012" t="s">
        <v>1255</v>
      </c>
      <c r="D361" s="1012" t="s">
        <v>1256</v>
      </c>
      <c r="E361" s="1012" t="s">
        <v>83</v>
      </c>
      <c r="F361" s="1013">
        <v>39805</v>
      </c>
      <c r="G361" s="1012" t="s">
        <v>284</v>
      </c>
      <c r="H361" s="1015">
        <v>11300000</v>
      </c>
      <c r="I361" s="1015">
        <v>0</v>
      </c>
      <c r="J361" s="1015">
        <v>12704145.1</v>
      </c>
      <c r="K361" s="1012" t="s">
        <v>1196</v>
      </c>
      <c r="L361" s="1015"/>
      <c r="M361" s="1015"/>
      <c r="N361" s="1016"/>
      <c r="O361" s="1015"/>
      <c r="P361" s="1015"/>
      <c r="Q361" s="1015"/>
      <c r="R361" s="1015"/>
      <c r="S361" s="1016"/>
    </row>
    <row r="362" spans="1:19">
      <c r="A362" s="1012" t="s">
        <v>1254</v>
      </c>
      <c r="B362" s="1012" t="s">
        <v>283</v>
      </c>
      <c r="C362" s="1012" t="s">
        <v>1255</v>
      </c>
      <c r="D362" s="1012" t="s">
        <v>1256</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1254</v>
      </c>
      <c r="B363" s="1012" t="s">
        <v>283</v>
      </c>
      <c r="C363" s="1012" t="s">
        <v>1255</v>
      </c>
      <c r="D363" s="1012" t="s">
        <v>1256</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1257</v>
      </c>
      <c r="B364" s="1012" t="s">
        <v>1258</v>
      </c>
      <c r="C364" s="1012" t="s">
        <v>1259</v>
      </c>
      <c r="D364" s="1012" t="s">
        <v>1260</v>
      </c>
      <c r="E364" s="1012" t="s">
        <v>204</v>
      </c>
      <c r="F364" s="1013">
        <v>39822</v>
      </c>
      <c r="G364" s="1012" t="s">
        <v>284</v>
      </c>
      <c r="H364" s="1015">
        <v>135000000</v>
      </c>
      <c r="I364" s="1015">
        <v>0</v>
      </c>
      <c r="J364" s="1015">
        <v>75036891.420000002</v>
      </c>
      <c r="K364" s="1012" t="s">
        <v>898</v>
      </c>
      <c r="L364" s="1015"/>
      <c r="M364" s="1015"/>
      <c r="N364" s="1016"/>
      <c r="O364" s="1015"/>
      <c r="P364" s="1015"/>
      <c r="Q364" s="1015"/>
      <c r="R364" s="1015"/>
      <c r="S364" s="1016"/>
    </row>
    <row r="365" spans="1:19">
      <c r="A365" s="1012" t="s">
        <v>1257</v>
      </c>
      <c r="B365" s="1012" t="s">
        <v>283</v>
      </c>
      <c r="C365" s="1012" t="s">
        <v>1259</v>
      </c>
      <c r="D365" s="1012" t="s">
        <v>1260</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1257</v>
      </c>
      <c r="B366" s="1012" t="s">
        <v>283</v>
      </c>
      <c r="C366" s="1012" t="s">
        <v>1259</v>
      </c>
      <c r="D366" s="1012" t="s">
        <v>1260</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1257</v>
      </c>
      <c r="B367" s="1012" t="s">
        <v>283</v>
      </c>
      <c r="C367" s="1012" t="s">
        <v>1259</v>
      </c>
      <c r="D367" s="1012" t="s">
        <v>1260</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1261</v>
      </c>
      <c r="B368" s="1012" t="s">
        <v>953</v>
      </c>
      <c r="C368" s="1012" t="s">
        <v>1262</v>
      </c>
      <c r="D368" s="1012" t="s">
        <v>1263</v>
      </c>
      <c r="E368" s="1012" t="s">
        <v>6</v>
      </c>
      <c r="F368" s="1013">
        <v>39843</v>
      </c>
      <c r="G368" s="1012" t="s">
        <v>284</v>
      </c>
      <c r="H368" s="1015">
        <v>7000000</v>
      </c>
      <c r="I368" s="1015">
        <v>0</v>
      </c>
      <c r="J368" s="1015">
        <v>8077516.4699999997</v>
      </c>
      <c r="K368" s="1012" t="s">
        <v>1196</v>
      </c>
      <c r="L368" s="1015"/>
      <c r="M368" s="1015"/>
      <c r="N368" s="1016"/>
      <c r="O368" s="1015"/>
      <c r="P368" s="1015"/>
      <c r="Q368" s="1015"/>
      <c r="R368" s="1015"/>
      <c r="S368" s="1016"/>
    </row>
    <row r="369" spans="1:19">
      <c r="A369" s="1012" t="s">
        <v>1261</v>
      </c>
      <c r="B369" s="1012" t="s">
        <v>283</v>
      </c>
      <c r="C369" s="1012" t="s">
        <v>1262</v>
      </c>
      <c r="D369" s="1012" t="s">
        <v>1263</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1261</v>
      </c>
      <c r="B370" s="1012" t="s">
        <v>283</v>
      </c>
      <c r="C370" s="1012" t="s">
        <v>1262</v>
      </c>
      <c r="D370" s="1012" t="s">
        <v>1263</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1264</v>
      </c>
      <c r="B371" s="1012" t="s">
        <v>1265</v>
      </c>
      <c r="C371" s="1012" t="s">
        <v>1266</v>
      </c>
      <c r="D371" s="1012" t="s">
        <v>1267</v>
      </c>
      <c r="E371" s="1012" t="s">
        <v>246</v>
      </c>
      <c r="F371" s="1013">
        <v>39843</v>
      </c>
      <c r="G371" s="1012" t="s">
        <v>284</v>
      </c>
      <c r="H371" s="1015">
        <v>11385000</v>
      </c>
      <c r="I371" s="1015">
        <v>0</v>
      </c>
      <c r="J371" s="1015">
        <v>3800656</v>
      </c>
      <c r="K371" s="1012" t="s">
        <v>898</v>
      </c>
      <c r="L371" s="1015"/>
      <c r="M371" s="1015"/>
      <c r="N371" s="1016"/>
      <c r="O371" s="1015"/>
      <c r="P371" s="1015"/>
      <c r="Q371" s="1015"/>
      <c r="R371" s="1015"/>
      <c r="S371" s="1016"/>
    </row>
    <row r="372" spans="1:19">
      <c r="A372" s="1012" t="s">
        <v>1264</v>
      </c>
      <c r="B372" s="1012" t="s">
        <v>283</v>
      </c>
      <c r="C372" s="1012" t="s">
        <v>1266</v>
      </c>
      <c r="D372" s="1012" t="s">
        <v>1267</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1268</v>
      </c>
      <c r="B373" s="1012" t="s">
        <v>986</v>
      </c>
      <c r="C373" s="1012" t="s">
        <v>1269</v>
      </c>
      <c r="D373" s="1012" t="s">
        <v>1047</v>
      </c>
      <c r="E373" s="1012" t="s">
        <v>239</v>
      </c>
      <c r="F373" s="1013">
        <v>40165</v>
      </c>
      <c r="G373" s="1012" t="s">
        <v>285</v>
      </c>
      <c r="H373" s="1015">
        <v>6056000</v>
      </c>
      <c r="I373" s="1015">
        <v>0</v>
      </c>
      <c r="J373" s="1015">
        <v>6739821.8899999997</v>
      </c>
      <c r="K373" s="1012" t="s">
        <v>1196</v>
      </c>
      <c r="L373" s="1015"/>
      <c r="M373" s="1015"/>
      <c r="N373" s="1016"/>
      <c r="O373" s="1015"/>
      <c r="P373" s="1015"/>
      <c r="Q373" s="1015"/>
      <c r="R373" s="1015"/>
      <c r="S373" s="1016"/>
    </row>
    <row r="374" spans="1:19">
      <c r="A374" s="1012" t="s">
        <v>1268</v>
      </c>
      <c r="B374" s="1012" t="s">
        <v>283</v>
      </c>
      <c r="C374" s="1012" t="s">
        <v>1269</v>
      </c>
      <c r="D374" s="1012" t="s">
        <v>1047</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1270</v>
      </c>
      <c r="B375" s="1012" t="s">
        <v>900</v>
      </c>
      <c r="C375" s="1012" t="s">
        <v>1271</v>
      </c>
      <c r="D375" s="1012" t="s">
        <v>1272</v>
      </c>
      <c r="E375" s="1012" t="s">
        <v>1273</v>
      </c>
      <c r="F375" s="1013">
        <v>39850</v>
      </c>
      <c r="G375" s="1012" t="s">
        <v>285</v>
      </c>
      <c r="H375" s="1015">
        <v>7500000</v>
      </c>
      <c r="I375" s="1015">
        <v>0</v>
      </c>
      <c r="J375" s="1015">
        <v>8887791.4199999999</v>
      </c>
      <c r="K375" s="1012" t="s">
        <v>1196</v>
      </c>
      <c r="L375" s="1015"/>
      <c r="M375" s="1015"/>
      <c r="N375" s="1016"/>
      <c r="O375" s="1015"/>
      <c r="P375" s="1015"/>
      <c r="Q375" s="1015"/>
      <c r="R375" s="1015"/>
      <c r="S375" s="1016"/>
    </row>
    <row r="376" spans="1:19">
      <c r="A376" s="1012" t="s">
        <v>1270</v>
      </c>
      <c r="B376" s="1012" t="s">
        <v>283</v>
      </c>
      <c r="C376" s="1012" t="s">
        <v>1271</v>
      </c>
      <c r="D376" s="1012" t="s">
        <v>1272</v>
      </c>
      <c r="E376" s="1012" t="s">
        <v>1273</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1274</v>
      </c>
      <c r="B377" s="1012"/>
      <c r="C377" s="1012" t="s">
        <v>1275</v>
      </c>
      <c r="D377" s="1012" t="s">
        <v>1276</v>
      </c>
      <c r="E377" s="1012" t="s">
        <v>89</v>
      </c>
      <c r="F377" s="1013">
        <v>39822</v>
      </c>
      <c r="G377" s="1012" t="s">
        <v>284</v>
      </c>
      <c r="H377" s="1015">
        <v>32668000</v>
      </c>
      <c r="I377" s="1015">
        <v>0</v>
      </c>
      <c r="J377" s="1015">
        <v>11205387.140000001</v>
      </c>
      <c r="K377" s="1012" t="s">
        <v>898</v>
      </c>
      <c r="L377" s="1015"/>
      <c r="M377" s="1015"/>
      <c r="N377" s="1016"/>
      <c r="O377" s="1015"/>
      <c r="P377" s="1015"/>
      <c r="Q377" s="1015"/>
      <c r="R377" s="1015"/>
      <c r="S377" s="1016"/>
    </row>
    <row r="378" spans="1:19">
      <c r="A378" s="1012" t="s">
        <v>1274</v>
      </c>
      <c r="B378" s="1012" t="s">
        <v>283</v>
      </c>
      <c r="C378" s="1012" t="s">
        <v>1275</v>
      </c>
      <c r="D378" s="1012" t="s">
        <v>1276</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1274</v>
      </c>
      <c r="B379" s="1012" t="s">
        <v>283</v>
      </c>
      <c r="C379" s="1012" t="s">
        <v>1275</v>
      </c>
      <c r="D379" s="1012" t="s">
        <v>1276</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1274</v>
      </c>
      <c r="B380" s="1012" t="s">
        <v>283</v>
      </c>
      <c r="C380" s="1012" t="s">
        <v>1275</v>
      </c>
      <c r="D380" s="1012" t="s">
        <v>1276</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1274</v>
      </c>
      <c r="B381" s="1012" t="s">
        <v>283</v>
      </c>
      <c r="C381" s="1012" t="s">
        <v>1275</v>
      </c>
      <c r="D381" s="1012" t="s">
        <v>1276</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1274</v>
      </c>
      <c r="B382" s="1012" t="s">
        <v>283</v>
      </c>
      <c r="C382" s="1012" t="s">
        <v>1275</v>
      </c>
      <c r="D382" s="1012" t="s">
        <v>1276</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1274</v>
      </c>
      <c r="B383" s="1012" t="s">
        <v>283</v>
      </c>
      <c r="C383" s="1012" t="s">
        <v>1275</v>
      </c>
      <c r="D383" s="1012" t="s">
        <v>1276</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1274</v>
      </c>
      <c r="B384" s="1012" t="s">
        <v>283</v>
      </c>
      <c r="C384" s="1012" t="s">
        <v>1275</v>
      </c>
      <c r="D384" s="1012" t="s">
        <v>1276</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1277</v>
      </c>
      <c r="B385" s="1012" t="s">
        <v>919</v>
      </c>
      <c r="C385" s="1012" t="s">
        <v>1278</v>
      </c>
      <c r="D385" s="1012" t="s">
        <v>1279</v>
      </c>
      <c r="E385" s="1012" t="s">
        <v>1280</v>
      </c>
      <c r="F385" s="1013">
        <v>39983</v>
      </c>
      <c r="G385" s="1012" t="s">
        <v>922</v>
      </c>
      <c r="H385" s="1015">
        <v>10000000</v>
      </c>
      <c r="I385" s="1015">
        <v>0</v>
      </c>
      <c r="J385" s="1015">
        <v>13186960.25</v>
      </c>
      <c r="K385" s="1012" t="s">
        <v>898</v>
      </c>
      <c r="L385" s="1015"/>
      <c r="M385" s="1015"/>
      <c r="N385" s="1016"/>
      <c r="O385" s="1015"/>
      <c r="P385" s="1015"/>
      <c r="Q385" s="1015"/>
      <c r="R385" s="1015"/>
      <c r="S385" s="1016"/>
    </row>
    <row r="386" spans="1:19">
      <c r="A386" s="1012" t="s">
        <v>1277</v>
      </c>
      <c r="B386" s="1012" t="s">
        <v>283</v>
      </c>
      <c r="C386" s="1012" t="s">
        <v>1278</v>
      </c>
      <c r="D386" s="1012" t="s">
        <v>1279</v>
      </c>
      <c r="E386" s="1012" t="s">
        <v>1280</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1277</v>
      </c>
      <c r="B387" s="1012" t="s">
        <v>283</v>
      </c>
      <c r="C387" s="1012" t="s">
        <v>1278</v>
      </c>
      <c r="D387" s="1012" t="s">
        <v>1279</v>
      </c>
      <c r="E387" s="1012" t="s">
        <v>1280</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1277</v>
      </c>
      <c r="B388" s="1012" t="s">
        <v>283</v>
      </c>
      <c r="C388" s="1012" t="s">
        <v>1278</v>
      </c>
      <c r="D388" s="1012" t="s">
        <v>1279</v>
      </c>
      <c r="E388" s="1012" t="s">
        <v>1280</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1281</v>
      </c>
      <c r="B389" s="1012" t="s">
        <v>1282</v>
      </c>
      <c r="C389" s="1012" t="s">
        <v>1283</v>
      </c>
      <c r="D389" s="1012" t="s">
        <v>1284</v>
      </c>
      <c r="E389" s="1012" t="s">
        <v>42</v>
      </c>
      <c r="F389" s="1013">
        <v>39962</v>
      </c>
      <c r="G389" s="1012" t="s">
        <v>922</v>
      </c>
      <c r="H389" s="1015">
        <v>19817000</v>
      </c>
      <c r="I389" s="1015">
        <v>0</v>
      </c>
      <c r="J389" s="1015">
        <v>32098302.620000001</v>
      </c>
      <c r="K389" s="1012" t="s">
        <v>1196</v>
      </c>
      <c r="L389" s="1015"/>
      <c r="M389" s="1015"/>
      <c r="N389" s="1016"/>
      <c r="O389" s="1015"/>
      <c r="P389" s="1015"/>
      <c r="Q389" s="1015"/>
      <c r="R389" s="1015"/>
      <c r="S389" s="1016"/>
    </row>
    <row r="390" spans="1:19">
      <c r="A390" s="1012" t="s">
        <v>1281</v>
      </c>
      <c r="B390" s="1012" t="s">
        <v>283</v>
      </c>
      <c r="C390" s="1012" t="s">
        <v>1283</v>
      </c>
      <c r="D390" s="1012" t="s">
        <v>1284</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1285</v>
      </c>
      <c r="B391" s="1012" t="s">
        <v>924</v>
      </c>
      <c r="C391" s="1012" t="s">
        <v>1286</v>
      </c>
      <c r="D391" s="1012" t="s">
        <v>1287</v>
      </c>
      <c r="E391" s="1012" t="s">
        <v>89</v>
      </c>
      <c r="F391" s="1013">
        <v>40025</v>
      </c>
      <c r="G391" s="1012" t="s">
        <v>285</v>
      </c>
      <c r="H391" s="1015">
        <v>7000000</v>
      </c>
      <c r="I391" s="1015">
        <v>0</v>
      </c>
      <c r="J391" s="1015">
        <v>8981348.8100000005</v>
      </c>
      <c r="K391" s="1012" t="s">
        <v>898</v>
      </c>
      <c r="L391" s="1015"/>
      <c r="M391" s="1015"/>
      <c r="N391" s="1016"/>
      <c r="O391" s="1015"/>
      <c r="P391" s="1015"/>
      <c r="Q391" s="1015"/>
      <c r="R391" s="1015"/>
      <c r="S391" s="1016"/>
    </row>
    <row r="392" spans="1:19">
      <c r="A392" s="1012" t="s">
        <v>1285</v>
      </c>
      <c r="B392" s="1012" t="s">
        <v>283</v>
      </c>
      <c r="C392" s="1012" t="s">
        <v>1286</v>
      </c>
      <c r="D392" s="1012" t="s">
        <v>1287</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1285</v>
      </c>
      <c r="B393" s="1012" t="s">
        <v>283</v>
      </c>
      <c r="C393" s="1012" t="s">
        <v>1286</v>
      </c>
      <c r="D393" s="1012" t="s">
        <v>1287</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1285</v>
      </c>
      <c r="B394" s="1012" t="s">
        <v>283</v>
      </c>
      <c r="C394" s="1012" t="s">
        <v>1286</v>
      </c>
      <c r="D394" s="1012" t="s">
        <v>1287</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1288</v>
      </c>
      <c r="B395" s="1012" t="s">
        <v>1289</v>
      </c>
      <c r="C395" s="1012" t="s">
        <v>1290</v>
      </c>
      <c r="D395" s="1012" t="s">
        <v>286</v>
      </c>
      <c r="E395" s="1012" t="s">
        <v>56</v>
      </c>
      <c r="F395" s="1013">
        <v>39813</v>
      </c>
      <c r="G395" s="1012" t="s">
        <v>284</v>
      </c>
      <c r="H395" s="1015">
        <v>2330000000</v>
      </c>
      <c r="I395" s="1015">
        <v>0</v>
      </c>
      <c r="J395" s="1015">
        <v>43687500</v>
      </c>
      <c r="K395" s="1012" t="s">
        <v>2930</v>
      </c>
      <c r="L395" s="1015"/>
      <c r="M395" s="1015"/>
      <c r="N395" s="1016"/>
      <c r="O395" s="1015"/>
      <c r="P395" s="1015"/>
      <c r="Q395" s="1015"/>
      <c r="R395" s="1015"/>
      <c r="S395" s="1016"/>
    </row>
    <row r="396" spans="1:19">
      <c r="A396" s="1012" t="s">
        <v>1288</v>
      </c>
      <c r="B396" s="1012" t="s">
        <v>283</v>
      </c>
      <c r="C396" s="1012" t="s">
        <v>1290</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1196</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1291</v>
      </c>
      <c r="B400" s="1012" t="s">
        <v>858</v>
      </c>
      <c r="C400" s="1012" t="s">
        <v>1292</v>
      </c>
      <c r="D400" s="1012" t="s">
        <v>1293</v>
      </c>
      <c r="E400" s="1012" t="s">
        <v>239</v>
      </c>
      <c r="F400" s="1013">
        <v>39829</v>
      </c>
      <c r="G400" s="1012" t="s">
        <v>284</v>
      </c>
      <c r="H400" s="1015">
        <v>26440000</v>
      </c>
      <c r="I400" s="1015">
        <v>0</v>
      </c>
      <c r="J400" s="1015">
        <v>28889100</v>
      </c>
      <c r="K400" s="1012" t="s">
        <v>1196</v>
      </c>
      <c r="L400" s="1015"/>
      <c r="M400" s="1015"/>
      <c r="N400" s="1016"/>
      <c r="O400" s="1015"/>
      <c r="P400" s="1015"/>
      <c r="Q400" s="1015"/>
      <c r="R400" s="1015"/>
      <c r="S400" s="1016"/>
    </row>
    <row r="401" spans="1:19">
      <c r="A401" s="1012" t="s">
        <v>1291</v>
      </c>
      <c r="B401" s="1012" t="s">
        <v>283</v>
      </c>
      <c r="C401" s="1012" t="s">
        <v>1292</v>
      </c>
      <c r="D401" s="1012" t="s">
        <v>1293</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1291</v>
      </c>
      <c r="B402" s="1012" t="s">
        <v>283</v>
      </c>
      <c r="C402" s="1012" t="s">
        <v>1292</v>
      </c>
      <c r="D402" s="1012" t="s">
        <v>1293</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1294</v>
      </c>
      <c r="B403" s="1012" t="s">
        <v>1295</v>
      </c>
      <c r="C403" s="1012" t="s">
        <v>1296</v>
      </c>
      <c r="D403" s="1012" t="s">
        <v>1297</v>
      </c>
      <c r="E403" s="1012" t="s">
        <v>6</v>
      </c>
      <c r="F403" s="1013">
        <v>39805</v>
      </c>
      <c r="G403" s="1012" t="s">
        <v>285</v>
      </c>
      <c r="H403" s="1015">
        <v>10400000</v>
      </c>
      <c r="I403" s="1015">
        <v>0</v>
      </c>
      <c r="J403" s="1015">
        <v>223571.11</v>
      </c>
      <c r="K403" s="1012" t="s">
        <v>1099</v>
      </c>
      <c r="L403" s="1015"/>
      <c r="M403" s="1015"/>
      <c r="N403" s="1016"/>
      <c r="O403" s="1015"/>
      <c r="P403" s="1015"/>
      <c r="Q403" s="1015"/>
      <c r="R403" s="1015"/>
      <c r="S403" s="1016"/>
    </row>
    <row r="404" spans="1:19">
      <c r="A404" s="1012" t="s">
        <v>1294</v>
      </c>
      <c r="B404" s="1012" t="s">
        <v>283</v>
      </c>
      <c r="C404" s="1012" t="s">
        <v>1296</v>
      </c>
      <c r="D404" s="1012" t="s">
        <v>1297</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1298</v>
      </c>
      <c r="B405" s="1012" t="s">
        <v>905</v>
      </c>
      <c r="C405" s="1012" t="s">
        <v>1299</v>
      </c>
      <c r="D405" s="1012" t="s">
        <v>1300</v>
      </c>
      <c r="E405" s="1012" t="s">
        <v>998</v>
      </c>
      <c r="F405" s="1013">
        <v>39962</v>
      </c>
      <c r="G405" s="1012" t="s">
        <v>285</v>
      </c>
      <c r="H405" s="1015">
        <v>24990000</v>
      </c>
      <c r="I405" s="1015">
        <v>0</v>
      </c>
      <c r="J405" s="1015">
        <v>13952381.449999999</v>
      </c>
      <c r="K405" s="1012" t="s">
        <v>898</v>
      </c>
      <c r="L405" s="1015"/>
      <c r="M405" s="1015"/>
      <c r="N405" s="1016"/>
      <c r="O405" s="1015"/>
      <c r="P405" s="1015"/>
      <c r="Q405" s="1015"/>
      <c r="R405" s="1015"/>
      <c r="S405" s="1016"/>
    </row>
    <row r="406" spans="1:19">
      <c r="A406" s="1012" t="s">
        <v>1298</v>
      </c>
      <c r="B406" s="1012" t="s">
        <v>283</v>
      </c>
      <c r="C406" s="1012" t="s">
        <v>1299</v>
      </c>
      <c r="D406" s="1012" t="s">
        <v>1300</v>
      </c>
      <c r="E406" s="1012" t="s">
        <v>998</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1298</v>
      </c>
      <c r="B407" s="1012" t="s">
        <v>283</v>
      </c>
      <c r="C407" s="1012" t="s">
        <v>1299</v>
      </c>
      <c r="D407" s="1012" t="s">
        <v>1300</v>
      </c>
      <c r="E407" s="1012" t="s">
        <v>998</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1298</v>
      </c>
      <c r="B408" s="1012" t="s">
        <v>283</v>
      </c>
      <c r="C408" s="1012" t="s">
        <v>1299</v>
      </c>
      <c r="D408" s="1012" t="s">
        <v>1300</v>
      </c>
      <c r="E408" s="1012" t="s">
        <v>998</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1194</v>
      </c>
      <c r="C409" s="1012" t="s">
        <v>1301</v>
      </c>
      <c r="D409" s="1012" t="s">
        <v>1302</v>
      </c>
      <c r="E409" s="1012" t="s">
        <v>19</v>
      </c>
      <c r="F409" s="1013">
        <v>39878</v>
      </c>
      <c r="G409" s="1012" t="s">
        <v>7</v>
      </c>
      <c r="H409" s="1015">
        <v>7462000</v>
      </c>
      <c r="I409" s="1015">
        <v>0</v>
      </c>
      <c r="J409" s="1015">
        <v>7997813.2199999997</v>
      </c>
      <c r="K409" s="1012" t="s">
        <v>1196</v>
      </c>
      <c r="L409" s="1015"/>
      <c r="M409" s="1015"/>
      <c r="N409" s="1016"/>
      <c r="O409" s="1015"/>
      <c r="P409" s="1015"/>
      <c r="Q409" s="1015"/>
      <c r="R409" s="1015"/>
      <c r="S409" s="1016"/>
    </row>
    <row r="410" spans="1:19">
      <c r="A410" s="1012" t="s">
        <v>16</v>
      </c>
      <c r="B410" s="1012" t="s">
        <v>283</v>
      </c>
      <c r="C410" s="1012" t="s">
        <v>1301</v>
      </c>
      <c r="D410" s="1012" t="s">
        <v>1302</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1303</v>
      </c>
      <c r="B411" s="1012" t="s">
        <v>924</v>
      </c>
      <c r="C411" s="1012" t="s">
        <v>1304</v>
      </c>
      <c r="D411" s="1012" t="s">
        <v>1305</v>
      </c>
      <c r="E411" s="1012" t="s">
        <v>52</v>
      </c>
      <c r="F411" s="1013">
        <v>39892</v>
      </c>
      <c r="G411" s="1012" t="s">
        <v>285</v>
      </c>
      <c r="H411" s="1015">
        <v>2400000</v>
      </c>
      <c r="I411" s="1015">
        <v>0</v>
      </c>
      <c r="J411" s="1015">
        <v>2353330.6</v>
      </c>
      <c r="K411" s="1012" t="s">
        <v>898</v>
      </c>
      <c r="L411" s="1015"/>
      <c r="M411" s="1015"/>
      <c r="N411" s="1016"/>
      <c r="O411" s="1015"/>
      <c r="P411" s="1015"/>
      <c r="Q411" s="1015"/>
      <c r="R411" s="1015"/>
      <c r="S411" s="1016"/>
    </row>
    <row r="412" spans="1:19">
      <c r="A412" s="1012" t="s">
        <v>1303</v>
      </c>
      <c r="B412" s="1012" t="s">
        <v>283</v>
      </c>
      <c r="C412" s="1012" t="s">
        <v>1304</v>
      </c>
      <c r="D412" s="1012" t="s">
        <v>1305</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1303</v>
      </c>
      <c r="B413" s="1012" t="s">
        <v>283</v>
      </c>
      <c r="C413" s="1012" t="s">
        <v>1304</v>
      </c>
      <c r="D413" s="1012" t="s">
        <v>1305</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1306</v>
      </c>
      <c r="B414" s="1012" t="s">
        <v>3029</v>
      </c>
      <c r="C414" s="1012" t="s">
        <v>1307</v>
      </c>
      <c r="D414" s="1012" t="s">
        <v>1308</v>
      </c>
      <c r="E414" s="1012" t="s">
        <v>1309</v>
      </c>
      <c r="F414" s="1013">
        <v>39850</v>
      </c>
      <c r="G414" s="1012" t="s">
        <v>285</v>
      </c>
      <c r="H414" s="1015">
        <v>6300000</v>
      </c>
      <c r="I414" s="1015">
        <v>0</v>
      </c>
      <c r="J414" s="1015">
        <v>4980258.54</v>
      </c>
      <c r="K414" s="1012" t="s">
        <v>898</v>
      </c>
      <c r="L414" s="1015"/>
      <c r="M414" s="1015"/>
      <c r="N414" s="1016"/>
      <c r="O414" s="1015"/>
      <c r="P414" s="1015"/>
      <c r="Q414" s="1015"/>
      <c r="R414" s="1015"/>
      <c r="S414" s="1016"/>
    </row>
    <row r="415" spans="1:19">
      <c r="A415" s="1012" t="s">
        <v>1306</v>
      </c>
      <c r="B415" s="1012" t="s">
        <v>283</v>
      </c>
      <c r="C415" s="1012" t="s">
        <v>1307</v>
      </c>
      <c r="D415" s="1012" t="s">
        <v>1308</v>
      </c>
      <c r="E415" s="1012" t="s">
        <v>1309</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1310</v>
      </c>
      <c r="B416" s="1012" t="s">
        <v>900</v>
      </c>
      <c r="C416" s="1012" t="s">
        <v>1311</v>
      </c>
      <c r="D416" s="1012" t="s">
        <v>1312</v>
      </c>
      <c r="E416" s="1012" t="s">
        <v>246</v>
      </c>
      <c r="F416" s="1013">
        <v>39805</v>
      </c>
      <c r="G416" s="1012" t="s">
        <v>285</v>
      </c>
      <c r="H416" s="1015">
        <v>3000000</v>
      </c>
      <c r="I416" s="1015">
        <v>0</v>
      </c>
      <c r="J416" s="1015">
        <v>3574645.84</v>
      </c>
      <c r="K416" s="1012" t="s">
        <v>1196</v>
      </c>
      <c r="L416" s="1015"/>
      <c r="M416" s="1015"/>
      <c r="N416" s="1016"/>
      <c r="O416" s="1015"/>
      <c r="P416" s="1015"/>
      <c r="Q416" s="1015"/>
      <c r="R416" s="1015"/>
      <c r="S416" s="1016"/>
    </row>
    <row r="417" spans="1:19">
      <c r="A417" s="1012" t="s">
        <v>1310</v>
      </c>
      <c r="B417" s="1012" t="s">
        <v>283</v>
      </c>
      <c r="C417" s="1012" t="s">
        <v>1311</v>
      </c>
      <c r="D417" s="1012" t="s">
        <v>1312</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1313</v>
      </c>
      <c r="B418" s="1012" t="s">
        <v>858</v>
      </c>
      <c r="C418" s="1012" t="s">
        <v>1314</v>
      </c>
      <c r="D418" s="1012" t="s">
        <v>1315</v>
      </c>
      <c r="E418" s="1012" t="s">
        <v>1309</v>
      </c>
      <c r="F418" s="1013">
        <v>39801</v>
      </c>
      <c r="G418" s="1012" t="s">
        <v>284</v>
      </c>
      <c r="H418" s="1015">
        <v>8779000</v>
      </c>
      <c r="I418" s="1015">
        <v>0</v>
      </c>
      <c r="J418" s="1015">
        <v>12236725.890000001</v>
      </c>
      <c r="K418" s="1012" t="s">
        <v>1196</v>
      </c>
      <c r="L418" s="1015"/>
      <c r="M418" s="1015"/>
      <c r="N418" s="1016"/>
      <c r="O418" s="1015"/>
      <c r="P418" s="1015"/>
      <c r="Q418" s="1015"/>
      <c r="R418" s="1015"/>
      <c r="S418" s="1016"/>
    </row>
    <row r="419" spans="1:19">
      <c r="A419" s="1012" t="s">
        <v>1313</v>
      </c>
      <c r="B419" s="1012" t="s">
        <v>283</v>
      </c>
      <c r="C419" s="1012" t="s">
        <v>1314</v>
      </c>
      <c r="D419" s="1012" t="s">
        <v>1315</v>
      </c>
      <c r="E419" s="1012" t="s">
        <v>1309</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1313</v>
      </c>
      <c r="B420" s="1012" t="s">
        <v>283</v>
      </c>
      <c r="C420" s="1012" t="s">
        <v>1314</v>
      </c>
      <c r="D420" s="1012" t="s">
        <v>1315</v>
      </c>
      <c r="E420" s="1012" t="s">
        <v>1309</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1313</v>
      </c>
      <c r="B421" s="1012" t="s">
        <v>283</v>
      </c>
      <c r="C421" s="1012" t="s">
        <v>1314</v>
      </c>
      <c r="D421" s="1012" t="s">
        <v>1315</v>
      </c>
      <c r="E421" s="1012" t="s">
        <v>1309</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1313</v>
      </c>
      <c r="B422" s="1012" t="s">
        <v>283</v>
      </c>
      <c r="C422" s="1012" t="s">
        <v>1314</v>
      </c>
      <c r="D422" s="1012" t="s">
        <v>1315</v>
      </c>
      <c r="E422" s="1012" t="s">
        <v>1309</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1316</v>
      </c>
      <c r="B423" s="1012" t="s">
        <v>1317</v>
      </c>
      <c r="C423" s="1012" t="s">
        <v>1318</v>
      </c>
      <c r="D423" s="1012" t="s">
        <v>1319</v>
      </c>
      <c r="E423" s="1012" t="s">
        <v>1080</v>
      </c>
      <c r="F423" s="1013">
        <v>39794</v>
      </c>
      <c r="G423" s="1012" t="s">
        <v>284</v>
      </c>
      <c r="H423" s="1015">
        <v>300000000</v>
      </c>
      <c r="I423" s="1015">
        <v>0</v>
      </c>
      <c r="J423" s="1015">
        <v>381395557.07999998</v>
      </c>
      <c r="K423" s="1012" t="s">
        <v>1196</v>
      </c>
      <c r="L423" s="1015"/>
      <c r="M423" s="1015"/>
      <c r="N423" s="1016"/>
      <c r="O423" s="1015"/>
      <c r="P423" s="1015"/>
      <c r="Q423" s="1015"/>
      <c r="R423" s="1015"/>
      <c r="S423" s="1016"/>
    </row>
    <row r="424" spans="1:19">
      <c r="A424" s="1012" t="s">
        <v>1316</v>
      </c>
      <c r="B424" s="1012" t="s">
        <v>283</v>
      </c>
      <c r="C424" s="1012" t="s">
        <v>1318</v>
      </c>
      <c r="D424" s="1012" t="s">
        <v>1319</v>
      </c>
      <c r="E424" s="1012" t="s">
        <v>1080</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1316</v>
      </c>
      <c r="B425" s="1012" t="s">
        <v>283</v>
      </c>
      <c r="C425" s="1012" t="s">
        <v>1318</v>
      </c>
      <c r="D425" s="1012" t="s">
        <v>1319</v>
      </c>
      <c r="E425" s="1012" t="s">
        <v>1080</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1320</v>
      </c>
      <c r="B426" s="1012" t="s">
        <v>953</v>
      </c>
      <c r="C426" s="1012" t="s">
        <v>1321</v>
      </c>
      <c r="D426" s="1012" t="s">
        <v>897</v>
      </c>
      <c r="E426" s="1012" t="s">
        <v>105</v>
      </c>
      <c r="F426" s="1013">
        <v>39794</v>
      </c>
      <c r="G426" s="1012" t="s">
        <v>284</v>
      </c>
      <c r="H426" s="1015">
        <v>20500000</v>
      </c>
      <c r="I426" s="1015">
        <v>0</v>
      </c>
      <c r="J426" s="1015">
        <v>23572379.219999999</v>
      </c>
      <c r="K426" s="1012" t="s">
        <v>1196</v>
      </c>
      <c r="L426" s="1015"/>
      <c r="M426" s="1015"/>
      <c r="N426" s="1016"/>
      <c r="O426" s="1015"/>
      <c r="P426" s="1015"/>
      <c r="Q426" s="1015"/>
      <c r="R426" s="1015"/>
      <c r="S426" s="1016"/>
    </row>
    <row r="427" spans="1:19">
      <c r="A427" s="1012" t="s">
        <v>1320</v>
      </c>
      <c r="B427" s="1012" t="s">
        <v>283</v>
      </c>
      <c r="C427" s="1012" t="s">
        <v>1321</v>
      </c>
      <c r="D427" s="1012" t="s">
        <v>897</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1320</v>
      </c>
      <c r="B428" s="1012" t="s">
        <v>283</v>
      </c>
      <c r="C428" s="1012" t="s">
        <v>1321</v>
      </c>
      <c r="D428" s="1012" t="s">
        <v>897</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1322</v>
      </c>
      <c r="B429" s="1012" t="s">
        <v>2964</v>
      </c>
      <c r="C429" s="1012" t="s">
        <v>1324</v>
      </c>
      <c r="D429" s="1012" t="s">
        <v>1325</v>
      </c>
      <c r="E429" s="1012" t="s">
        <v>83</v>
      </c>
      <c r="F429" s="1013">
        <v>39913</v>
      </c>
      <c r="G429" s="1012" t="s">
        <v>7</v>
      </c>
      <c r="H429" s="1015">
        <v>9439000</v>
      </c>
      <c r="I429" s="1015">
        <v>0</v>
      </c>
      <c r="J429" s="1015">
        <v>2508609</v>
      </c>
      <c r="K429" s="1012" t="s">
        <v>898</v>
      </c>
      <c r="L429" s="1015"/>
      <c r="M429" s="1015"/>
      <c r="N429" s="1016"/>
      <c r="O429" s="1015"/>
      <c r="P429" s="1015"/>
      <c r="Q429" s="1015"/>
      <c r="R429" s="1015"/>
      <c r="S429" s="1016"/>
    </row>
    <row r="430" spans="1:19">
      <c r="A430" s="1012" t="s">
        <v>1322</v>
      </c>
      <c r="B430" s="1012" t="s">
        <v>283</v>
      </c>
      <c r="C430" s="1012" t="s">
        <v>1324</v>
      </c>
      <c r="D430" s="1012" t="s">
        <v>1325</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1326</v>
      </c>
      <c r="B431" s="1012" t="s">
        <v>858</v>
      </c>
      <c r="C431" s="1012" t="s">
        <v>1327</v>
      </c>
      <c r="D431" s="1012" t="s">
        <v>1328</v>
      </c>
      <c r="E431" s="1012" t="s">
        <v>6</v>
      </c>
      <c r="F431" s="1013">
        <v>39773</v>
      </c>
      <c r="G431" s="1012" t="s">
        <v>284</v>
      </c>
      <c r="H431" s="1015">
        <v>400000000</v>
      </c>
      <c r="I431" s="1015">
        <v>0</v>
      </c>
      <c r="J431" s="1015">
        <v>442416666.67000002</v>
      </c>
      <c r="K431" s="1012" t="s">
        <v>1196</v>
      </c>
      <c r="L431" s="1015"/>
      <c r="M431" s="1015"/>
      <c r="N431" s="1016"/>
      <c r="O431" s="1015"/>
      <c r="P431" s="1015"/>
      <c r="Q431" s="1015"/>
      <c r="R431" s="1015"/>
      <c r="S431" s="1016"/>
    </row>
    <row r="432" spans="1:19">
      <c r="A432" s="1012" t="s">
        <v>1326</v>
      </c>
      <c r="B432" s="1012" t="s">
        <v>283</v>
      </c>
      <c r="C432" s="1012" t="s">
        <v>1327</v>
      </c>
      <c r="D432" s="1012" t="s">
        <v>1328</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1326</v>
      </c>
      <c r="B433" s="1012" t="s">
        <v>283</v>
      </c>
      <c r="C433" s="1012" t="s">
        <v>1327</v>
      </c>
      <c r="D433" s="1012" t="s">
        <v>1328</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1326</v>
      </c>
      <c r="B434" s="1012" t="s">
        <v>283</v>
      </c>
      <c r="C434" s="1012" t="s">
        <v>1327</v>
      </c>
      <c r="D434" s="1012" t="s">
        <v>1328</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1329</v>
      </c>
      <c r="B435" s="1012" t="s">
        <v>905</v>
      </c>
      <c r="C435" s="1012" t="s">
        <v>1330</v>
      </c>
      <c r="D435" s="1012" t="s">
        <v>1331</v>
      </c>
      <c r="E435" s="1012" t="s">
        <v>11</v>
      </c>
      <c r="F435" s="1013">
        <v>39899</v>
      </c>
      <c r="G435" s="1012" t="s">
        <v>285</v>
      </c>
      <c r="H435" s="1015">
        <v>3000000</v>
      </c>
      <c r="I435" s="1015">
        <v>0</v>
      </c>
      <c r="J435" s="1015">
        <v>3318585.05</v>
      </c>
      <c r="K435" s="1012" t="s">
        <v>898</v>
      </c>
      <c r="L435" s="1015"/>
      <c r="M435" s="1015"/>
      <c r="N435" s="1016"/>
      <c r="O435" s="1015"/>
      <c r="P435" s="1015"/>
      <c r="Q435" s="1015"/>
      <c r="R435" s="1015"/>
      <c r="S435" s="1016"/>
    </row>
    <row r="436" spans="1:19">
      <c r="A436" s="1012" t="s">
        <v>1329</v>
      </c>
      <c r="B436" s="1012" t="s">
        <v>283</v>
      </c>
      <c r="C436" s="1012" t="s">
        <v>1330</v>
      </c>
      <c r="D436" s="1012" t="s">
        <v>1331</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1329</v>
      </c>
      <c r="B437" s="1012" t="s">
        <v>283</v>
      </c>
      <c r="C437" s="1012" t="s">
        <v>1330</v>
      </c>
      <c r="D437" s="1012" t="s">
        <v>1331</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1329</v>
      </c>
      <c r="B438" s="1012" t="s">
        <v>283</v>
      </c>
      <c r="C438" s="1012" t="s">
        <v>1330</v>
      </c>
      <c r="D438" s="1012" t="s">
        <v>1331</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1332</v>
      </c>
      <c r="B439" s="1012" t="s">
        <v>1333</v>
      </c>
      <c r="C439" s="1012" t="s">
        <v>1334</v>
      </c>
      <c r="D439" s="1012" t="s">
        <v>1335</v>
      </c>
      <c r="E439" s="1012" t="s">
        <v>894</v>
      </c>
      <c r="F439" s="1013">
        <v>39787</v>
      </c>
      <c r="G439" s="1012" t="s">
        <v>284</v>
      </c>
      <c r="H439" s="1015">
        <v>9950000</v>
      </c>
      <c r="I439" s="1015">
        <v>0</v>
      </c>
      <c r="J439" s="1015">
        <v>11166897.789999999</v>
      </c>
      <c r="K439" s="1012" t="s">
        <v>898</v>
      </c>
      <c r="L439" s="1015"/>
      <c r="M439" s="1015"/>
      <c r="N439" s="1016"/>
      <c r="O439" s="1015"/>
      <c r="P439" s="1015"/>
      <c r="Q439" s="1015"/>
      <c r="R439" s="1015"/>
      <c r="S439" s="1016"/>
    </row>
    <row r="440" spans="1:19">
      <c r="A440" s="1012" t="s">
        <v>1332</v>
      </c>
      <c r="B440" s="1012" t="s">
        <v>283</v>
      </c>
      <c r="C440" s="1012" t="s">
        <v>1334</v>
      </c>
      <c r="D440" s="1012" t="s">
        <v>1335</v>
      </c>
      <c r="E440" s="1012" t="s">
        <v>894</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1332</v>
      </c>
      <c r="B441" s="1012" t="s">
        <v>283</v>
      </c>
      <c r="C441" s="1012" t="s">
        <v>1334</v>
      </c>
      <c r="D441" s="1012" t="s">
        <v>1335</v>
      </c>
      <c r="E441" s="1012" t="s">
        <v>894</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1332</v>
      </c>
      <c r="B442" s="1012" t="s">
        <v>283</v>
      </c>
      <c r="C442" s="1012" t="s">
        <v>1334</v>
      </c>
      <c r="D442" s="1012" t="s">
        <v>1335</v>
      </c>
      <c r="E442" s="1012" t="s">
        <v>894</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1332</v>
      </c>
      <c r="B443" s="1012" t="s">
        <v>283</v>
      </c>
      <c r="C443" s="1012" t="s">
        <v>1334</v>
      </c>
      <c r="D443" s="1012" t="s">
        <v>1335</v>
      </c>
      <c r="E443" s="1012" t="s">
        <v>894</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1332</v>
      </c>
      <c r="B444" s="1012" t="s">
        <v>283</v>
      </c>
      <c r="C444" s="1012" t="s">
        <v>1334</v>
      </c>
      <c r="D444" s="1012" t="s">
        <v>1335</v>
      </c>
      <c r="E444" s="1012" t="s">
        <v>894</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1336</v>
      </c>
      <c r="B445" s="1012" t="s">
        <v>972</v>
      </c>
      <c r="C445" s="1012" t="s">
        <v>1337</v>
      </c>
      <c r="D445" s="1012" t="s">
        <v>1338</v>
      </c>
      <c r="E445" s="1012" t="s">
        <v>11</v>
      </c>
      <c r="F445" s="1013">
        <v>40053</v>
      </c>
      <c r="G445" s="1012" t="s">
        <v>285</v>
      </c>
      <c r="H445" s="1015">
        <v>16015000</v>
      </c>
      <c r="I445" s="1015">
        <v>0</v>
      </c>
      <c r="J445" s="1015">
        <v>14257487.710000001</v>
      </c>
      <c r="K445" s="1012" t="s">
        <v>898</v>
      </c>
      <c r="L445" s="1015"/>
      <c r="M445" s="1015"/>
      <c r="N445" s="1016"/>
      <c r="O445" s="1015"/>
      <c r="P445" s="1015"/>
      <c r="Q445" s="1015"/>
      <c r="R445" s="1015"/>
      <c r="S445" s="1016"/>
    </row>
    <row r="446" spans="1:19">
      <c r="A446" s="1012" t="s">
        <v>1336</v>
      </c>
      <c r="B446" s="1012" t="s">
        <v>283</v>
      </c>
      <c r="C446" s="1012" t="s">
        <v>1337</v>
      </c>
      <c r="D446" s="1012" t="s">
        <v>1338</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1336</v>
      </c>
      <c r="B447" s="1012" t="s">
        <v>283</v>
      </c>
      <c r="C447" s="1012" t="s">
        <v>1337</v>
      </c>
      <c r="D447" s="1012" t="s">
        <v>1338</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1336</v>
      </c>
      <c r="B448" s="1012" t="s">
        <v>283</v>
      </c>
      <c r="C448" s="1012" t="s">
        <v>1337</v>
      </c>
      <c r="D448" s="1012" t="s">
        <v>1338</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1339</v>
      </c>
      <c r="B449" s="1012" t="s">
        <v>953</v>
      </c>
      <c r="C449" s="1012" t="s">
        <v>1340</v>
      </c>
      <c r="D449" s="1012" t="s">
        <v>1035</v>
      </c>
      <c r="E449" s="1012" t="s">
        <v>931</v>
      </c>
      <c r="F449" s="1013">
        <v>39801</v>
      </c>
      <c r="G449" s="1012" t="s">
        <v>284</v>
      </c>
      <c r="H449" s="1015">
        <v>64450000</v>
      </c>
      <c r="I449" s="1015">
        <v>0</v>
      </c>
      <c r="J449" s="1015">
        <v>73357086.719999999</v>
      </c>
      <c r="K449" s="1012" t="s">
        <v>1196</v>
      </c>
      <c r="L449" s="1015"/>
      <c r="M449" s="1015"/>
      <c r="N449" s="1016"/>
      <c r="O449" s="1015"/>
      <c r="P449" s="1015"/>
      <c r="Q449" s="1015"/>
      <c r="R449" s="1015"/>
      <c r="S449" s="1016"/>
    </row>
    <row r="450" spans="1:19">
      <c r="A450" s="1012" t="s">
        <v>1339</v>
      </c>
      <c r="B450" s="1012" t="s">
        <v>283</v>
      </c>
      <c r="C450" s="1012" t="s">
        <v>1340</v>
      </c>
      <c r="D450" s="1012" t="s">
        <v>1035</v>
      </c>
      <c r="E450" s="1012" t="s">
        <v>931</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1339</v>
      </c>
      <c r="B451" s="1012" t="s">
        <v>283</v>
      </c>
      <c r="C451" s="1012" t="s">
        <v>1340</v>
      </c>
      <c r="D451" s="1012" t="s">
        <v>1035</v>
      </c>
      <c r="E451" s="1012" t="s">
        <v>931</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1341</v>
      </c>
      <c r="B452" s="1012" t="s">
        <v>1013</v>
      </c>
      <c r="C452" s="1012" t="s">
        <v>1342</v>
      </c>
      <c r="D452" s="1012" t="s">
        <v>1343</v>
      </c>
      <c r="E452" s="1012" t="s">
        <v>239</v>
      </c>
      <c r="F452" s="1013">
        <v>39822</v>
      </c>
      <c r="G452" s="1012" t="s">
        <v>284</v>
      </c>
      <c r="H452" s="1015">
        <v>16500000</v>
      </c>
      <c r="I452" s="1015">
        <v>0</v>
      </c>
      <c r="J452" s="1015">
        <v>19178479</v>
      </c>
      <c r="K452" s="1012" t="s">
        <v>1196</v>
      </c>
      <c r="L452" s="1015"/>
      <c r="M452" s="1015"/>
      <c r="N452" s="1016"/>
      <c r="O452" s="1015"/>
      <c r="P452" s="1015"/>
      <c r="Q452" s="1015"/>
      <c r="R452" s="1015"/>
      <c r="S452" s="1016"/>
    </row>
    <row r="453" spans="1:19">
      <c r="A453" s="1012" t="s">
        <v>1341</v>
      </c>
      <c r="B453" s="1012" t="s">
        <v>283</v>
      </c>
      <c r="C453" s="1012" t="s">
        <v>1342</v>
      </c>
      <c r="D453" s="1012" t="s">
        <v>1343</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1341</v>
      </c>
      <c r="B454" s="1012" t="s">
        <v>283</v>
      </c>
      <c r="C454" s="1012" t="s">
        <v>1342</v>
      </c>
      <c r="D454" s="1012" t="s">
        <v>1343</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1344</v>
      </c>
      <c r="B455" s="1012" t="s">
        <v>905</v>
      </c>
      <c r="C455" s="1012" t="s">
        <v>1345</v>
      </c>
      <c r="D455" s="1012" t="s">
        <v>1346</v>
      </c>
      <c r="E455" s="1012" t="s">
        <v>931</v>
      </c>
      <c r="F455" s="1013">
        <v>39857</v>
      </c>
      <c r="G455" s="1012" t="s">
        <v>285</v>
      </c>
      <c r="H455" s="1015">
        <v>10000000</v>
      </c>
      <c r="I455" s="1015">
        <v>0</v>
      </c>
      <c r="J455" s="1015">
        <v>10670784.029999999</v>
      </c>
      <c r="K455" s="1012" t="s">
        <v>898</v>
      </c>
      <c r="L455" s="1015"/>
      <c r="M455" s="1015"/>
      <c r="N455" s="1016"/>
      <c r="O455" s="1015"/>
      <c r="P455" s="1015"/>
      <c r="Q455" s="1015"/>
      <c r="R455" s="1015"/>
      <c r="S455" s="1016"/>
    </row>
    <row r="456" spans="1:19">
      <c r="A456" s="1012" t="s">
        <v>1344</v>
      </c>
      <c r="B456" s="1012" t="s">
        <v>283</v>
      </c>
      <c r="C456" s="1012" t="s">
        <v>1345</v>
      </c>
      <c r="D456" s="1012" t="s">
        <v>1346</v>
      </c>
      <c r="E456" s="1012" t="s">
        <v>931</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1344</v>
      </c>
      <c r="B457" s="1012" t="s">
        <v>283</v>
      </c>
      <c r="C457" s="1012" t="s">
        <v>1345</v>
      </c>
      <c r="D457" s="1012" t="s">
        <v>1346</v>
      </c>
      <c r="E457" s="1012" t="s">
        <v>931</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1344</v>
      </c>
      <c r="B458" s="1012" t="s">
        <v>283</v>
      </c>
      <c r="C458" s="1012" t="s">
        <v>1345</v>
      </c>
      <c r="D458" s="1012" t="s">
        <v>1346</v>
      </c>
      <c r="E458" s="1012" t="s">
        <v>931</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1347</v>
      </c>
      <c r="B459" s="1012" t="s">
        <v>891</v>
      </c>
      <c r="C459" s="1012" t="s">
        <v>1348</v>
      </c>
      <c r="D459" s="1012" t="s">
        <v>1349</v>
      </c>
      <c r="E459" s="1012" t="s">
        <v>239</v>
      </c>
      <c r="F459" s="1013">
        <v>39899</v>
      </c>
      <c r="G459" s="1012" t="s">
        <v>285</v>
      </c>
      <c r="H459" s="1015">
        <v>574000</v>
      </c>
      <c r="I459" s="1015">
        <v>0</v>
      </c>
      <c r="J459" s="1015">
        <v>668142.53</v>
      </c>
      <c r="K459" s="1012" t="s">
        <v>1196</v>
      </c>
      <c r="L459" s="1015"/>
      <c r="M459" s="1015"/>
      <c r="N459" s="1016"/>
      <c r="O459" s="1015"/>
      <c r="P459" s="1015"/>
      <c r="Q459" s="1015"/>
      <c r="R459" s="1015"/>
      <c r="S459" s="1016"/>
    </row>
    <row r="460" spans="1:19">
      <c r="A460" s="1012" t="s">
        <v>1347</v>
      </c>
      <c r="B460" s="1012" t="s">
        <v>283</v>
      </c>
      <c r="C460" s="1012" t="s">
        <v>1348</v>
      </c>
      <c r="D460" s="1012" t="s">
        <v>1349</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1350</v>
      </c>
      <c r="B461" s="1012"/>
      <c r="C461" s="1012" t="s">
        <v>1351</v>
      </c>
      <c r="D461" s="1012" t="s">
        <v>1352</v>
      </c>
      <c r="E461" s="1012" t="s">
        <v>19</v>
      </c>
      <c r="F461" s="1013">
        <v>39822</v>
      </c>
      <c r="G461" s="1012" t="s">
        <v>284</v>
      </c>
      <c r="H461" s="1015">
        <v>28000000</v>
      </c>
      <c r="I461" s="1015">
        <v>0</v>
      </c>
      <c r="J461" s="1015">
        <v>26480089.199999999</v>
      </c>
      <c r="K461" s="1012" t="s">
        <v>898</v>
      </c>
      <c r="L461" s="1015"/>
      <c r="M461" s="1015"/>
      <c r="N461" s="1016"/>
      <c r="O461" s="1015"/>
      <c r="P461" s="1015"/>
      <c r="Q461" s="1015"/>
      <c r="R461" s="1015"/>
      <c r="S461" s="1016"/>
    </row>
    <row r="462" spans="1:19">
      <c r="A462" s="1012" t="s">
        <v>1350</v>
      </c>
      <c r="B462" s="1012" t="s">
        <v>283</v>
      </c>
      <c r="C462" s="1012" t="s">
        <v>1351</v>
      </c>
      <c r="D462" s="1012" t="s">
        <v>1352</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1350</v>
      </c>
      <c r="B463" s="1012" t="s">
        <v>283</v>
      </c>
      <c r="C463" s="1012" t="s">
        <v>1351</v>
      </c>
      <c r="D463" s="1012" t="s">
        <v>1352</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1350</v>
      </c>
      <c r="B464" s="1012" t="s">
        <v>283</v>
      </c>
      <c r="C464" s="1012" t="s">
        <v>1351</v>
      </c>
      <c r="D464" s="1012" t="s">
        <v>1352</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1350</v>
      </c>
      <c r="B465" s="1012" t="s">
        <v>283</v>
      </c>
      <c r="C465" s="1012" t="s">
        <v>1351</v>
      </c>
      <c r="D465" s="1012" t="s">
        <v>1352</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1353</v>
      </c>
      <c r="B466" s="1012" t="s">
        <v>1354</v>
      </c>
      <c r="C466" s="1012" t="s">
        <v>1355</v>
      </c>
      <c r="D466" s="1012" t="s">
        <v>1356</v>
      </c>
      <c r="E466" s="1012" t="s">
        <v>188</v>
      </c>
      <c r="F466" s="1013">
        <v>39773</v>
      </c>
      <c r="G466" s="1012" t="s">
        <v>284</v>
      </c>
      <c r="H466" s="1015">
        <v>76898000</v>
      </c>
      <c r="I466" s="1015">
        <v>0</v>
      </c>
      <c r="J466" s="1015">
        <v>86821419.219999999</v>
      </c>
      <c r="K466" s="1012" t="s">
        <v>1196</v>
      </c>
      <c r="L466" s="1015"/>
      <c r="M466" s="1015"/>
      <c r="N466" s="1016"/>
      <c r="O466" s="1015"/>
      <c r="P466" s="1015"/>
      <c r="Q466" s="1015"/>
      <c r="R466" s="1015"/>
      <c r="S466" s="1016"/>
    </row>
    <row r="467" spans="1:19">
      <c r="A467" s="1012" t="s">
        <v>1353</v>
      </c>
      <c r="B467" s="1012" t="s">
        <v>283</v>
      </c>
      <c r="C467" s="1012" t="s">
        <v>1355</v>
      </c>
      <c r="D467" s="1012" t="s">
        <v>1356</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1353</v>
      </c>
      <c r="B468" s="1012" t="s">
        <v>283</v>
      </c>
      <c r="C468" s="1012" t="s">
        <v>1355</v>
      </c>
      <c r="D468" s="1012" t="s">
        <v>1356</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1357</v>
      </c>
      <c r="B469" s="1012" t="s">
        <v>900</v>
      </c>
      <c r="C469" s="1012" t="s">
        <v>1358</v>
      </c>
      <c r="D469" s="1012" t="s">
        <v>1359</v>
      </c>
      <c r="E469" s="1012" t="s">
        <v>931</v>
      </c>
      <c r="F469" s="1013">
        <v>39871</v>
      </c>
      <c r="G469" s="1012" t="s">
        <v>285</v>
      </c>
      <c r="H469" s="1015">
        <v>2260000</v>
      </c>
      <c r="I469" s="1015">
        <v>0</v>
      </c>
      <c r="J469" s="1015">
        <v>2689478.64</v>
      </c>
      <c r="K469" s="1012" t="s">
        <v>1196</v>
      </c>
      <c r="L469" s="1015"/>
      <c r="M469" s="1015"/>
      <c r="N469" s="1016"/>
      <c r="O469" s="1015"/>
      <c r="P469" s="1015"/>
      <c r="Q469" s="1015"/>
      <c r="R469" s="1015"/>
      <c r="S469" s="1016"/>
    </row>
    <row r="470" spans="1:19">
      <c r="A470" s="1012" t="s">
        <v>1357</v>
      </c>
      <c r="B470" s="1012" t="s">
        <v>283</v>
      </c>
      <c r="C470" s="1012" t="s">
        <v>1358</v>
      </c>
      <c r="D470" s="1012" t="s">
        <v>1359</v>
      </c>
      <c r="E470" s="1012" t="s">
        <v>931</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1360</v>
      </c>
      <c r="B471" s="1012" t="s">
        <v>858</v>
      </c>
      <c r="C471" s="1012" t="s">
        <v>1361</v>
      </c>
      <c r="D471" s="1012" t="s">
        <v>1362</v>
      </c>
      <c r="E471" s="1012" t="s">
        <v>166</v>
      </c>
      <c r="F471" s="1013">
        <v>39766</v>
      </c>
      <c r="G471" s="1012" t="s">
        <v>284</v>
      </c>
      <c r="H471" s="1015">
        <v>2250000000</v>
      </c>
      <c r="I471" s="1015">
        <v>0</v>
      </c>
      <c r="J471" s="1015">
        <v>2582039543.4000001</v>
      </c>
      <c r="K471" s="1012" t="s">
        <v>1196</v>
      </c>
      <c r="L471" s="1015"/>
      <c r="M471" s="1015"/>
      <c r="N471" s="1016"/>
      <c r="O471" s="1015"/>
      <c r="P471" s="1015"/>
      <c r="Q471" s="1015"/>
      <c r="R471" s="1015"/>
      <c r="S471" s="1016"/>
    </row>
    <row r="472" spans="1:19">
      <c r="A472" s="1012" t="s">
        <v>1360</v>
      </c>
      <c r="B472" s="1012" t="s">
        <v>283</v>
      </c>
      <c r="C472" s="1012" t="s">
        <v>1361</v>
      </c>
      <c r="D472" s="1012" t="s">
        <v>1362</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1360</v>
      </c>
      <c r="B473" s="1012" t="s">
        <v>283</v>
      </c>
      <c r="C473" s="1012" t="s">
        <v>1361</v>
      </c>
      <c r="D473" s="1012" t="s">
        <v>1362</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1363</v>
      </c>
      <c r="B474" s="1012" t="s">
        <v>858</v>
      </c>
      <c r="C474" s="1012" t="s">
        <v>1364</v>
      </c>
      <c r="D474" s="1012" t="s">
        <v>1365</v>
      </c>
      <c r="E474" s="1012" t="s">
        <v>6</v>
      </c>
      <c r="F474" s="1013">
        <v>39822</v>
      </c>
      <c r="G474" s="1012" t="s">
        <v>284</v>
      </c>
      <c r="H474" s="1015">
        <v>5000000</v>
      </c>
      <c r="I474" s="1015">
        <v>0</v>
      </c>
      <c r="J474" s="1015">
        <v>5602969.6100000003</v>
      </c>
      <c r="K474" s="1012" t="s">
        <v>1196</v>
      </c>
      <c r="L474" s="1015"/>
      <c r="M474" s="1015"/>
      <c r="N474" s="1016"/>
      <c r="O474" s="1015"/>
      <c r="P474" s="1015"/>
      <c r="Q474" s="1015"/>
      <c r="R474" s="1015"/>
      <c r="S474" s="1016"/>
    </row>
    <row r="475" spans="1:19">
      <c r="A475" s="1012" t="s">
        <v>1363</v>
      </c>
      <c r="B475" s="1012" t="s">
        <v>283</v>
      </c>
      <c r="C475" s="1012" t="s">
        <v>1364</v>
      </c>
      <c r="D475" s="1012" t="s">
        <v>1365</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1363</v>
      </c>
      <c r="B476" s="1012" t="s">
        <v>283</v>
      </c>
      <c r="C476" s="1012" t="s">
        <v>1364</v>
      </c>
      <c r="D476" s="1012" t="s">
        <v>1365</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1366</v>
      </c>
      <c r="B477" s="1012" t="s">
        <v>919</v>
      </c>
      <c r="C477" s="1012" t="s">
        <v>1367</v>
      </c>
      <c r="D477" s="1012" t="s">
        <v>1368</v>
      </c>
      <c r="E477" s="1012" t="s">
        <v>1309</v>
      </c>
      <c r="F477" s="1013">
        <v>39955</v>
      </c>
      <c r="G477" s="1012" t="s">
        <v>922</v>
      </c>
      <c r="H477" s="1015">
        <v>20400000</v>
      </c>
      <c r="I477" s="1015">
        <v>0</v>
      </c>
      <c r="J477" s="1015">
        <v>21575016.539999999</v>
      </c>
      <c r="K477" s="1012" t="s">
        <v>898</v>
      </c>
      <c r="L477" s="1015"/>
      <c r="M477" s="1015"/>
      <c r="N477" s="1016"/>
      <c r="O477" s="1015"/>
      <c r="P477" s="1015"/>
      <c r="Q477" s="1015"/>
      <c r="R477" s="1015"/>
      <c r="S477" s="1016"/>
    </row>
    <row r="478" spans="1:19">
      <c r="A478" s="1012" t="s">
        <v>1366</v>
      </c>
      <c r="B478" s="1012" t="s">
        <v>283</v>
      </c>
      <c r="C478" s="1012" t="s">
        <v>1367</v>
      </c>
      <c r="D478" s="1012" t="s">
        <v>1368</v>
      </c>
      <c r="E478" s="1012" t="s">
        <v>1309</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1366</v>
      </c>
      <c r="B479" s="1012" t="s">
        <v>283</v>
      </c>
      <c r="C479" s="1012" t="s">
        <v>1367</v>
      </c>
      <c r="D479" s="1012" t="s">
        <v>1368</v>
      </c>
      <c r="E479" s="1012" t="s">
        <v>1309</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1366</v>
      </c>
      <c r="B480" s="1012" t="s">
        <v>283</v>
      </c>
      <c r="C480" s="1012" t="s">
        <v>1367</v>
      </c>
      <c r="D480" s="1012" t="s">
        <v>1368</v>
      </c>
      <c r="E480" s="1012" t="s">
        <v>1309</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1366</v>
      </c>
      <c r="B481" s="1012" t="s">
        <v>283</v>
      </c>
      <c r="C481" s="1012" t="s">
        <v>1367</v>
      </c>
      <c r="D481" s="1012" t="s">
        <v>1368</v>
      </c>
      <c r="E481" s="1012" t="s">
        <v>1309</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1366</v>
      </c>
      <c r="B482" s="1012" t="s">
        <v>283</v>
      </c>
      <c r="C482" s="1012" t="s">
        <v>1367</v>
      </c>
      <c r="D482" s="1012" t="s">
        <v>1368</v>
      </c>
      <c r="E482" s="1012" t="s">
        <v>1309</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1369</v>
      </c>
      <c r="B483" s="1012" t="s">
        <v>905</v>
      </c>
      <c r="C483" s="1012" t="s">
        <v>1370</v>
      </c>
      <c r="D483" s="1012" t="s">
        <v>882</v>
      </c>
      <c r="E483" s="1012" t="s">
        <v>6</v>
      </c>
      <c r="F483" s="1013">
        <v>39836</v>
      </c>
      <c r="G483" s="1012" t="s">
        <v>285</v>
      </c>
      <c r="H483" s="1015">
        <v>7701000</v>
      </c>
      <c r="I483" s="1015">
        <v>0</v>
      </c>
      <c r="J483" s="1015">
        <v>8451110.7899999991</v>
      </c>
      <c r="K483" s="1012" t="s">
        <v>898</v>
      </c>
      <c r="L483" s="1015"/>
      <c r="M483" s="1015"/>
      <c r="N483" s="1016"/>
      <c r="O483" s="1015"/>
      <c r="P483" s="1015"/>
      <c r="Q483" s="1015"/>
      <c r="R483" s="1015"/>
      <c r="S483" s="1016"/>
    </row>
    <row r="484" spans="1:19">
      <c r="A484" s="1012" t="s">
        <v>1369</v>
      </c>
      <c r="B484" s="1012" t="s">
        <v>283</v>
      </c>
      <c r="C484" s="1012" t="s">
        <v>1370</v>
      </c>
      <c r="D484" s="1012" t="s">
        <v>882</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1369</v>
      </c>
      <c r="B485" s="1012" t="s">
        <v>283</v>
      </c>
      <c r="C485" s="1012" t="s">
        <v>1370</v>
      </c>
      <c r="D485" s="1012" t="s">
        <v>882</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1371</v>
      </c>
      <c r="B486" s="1012" t="s">
        <v>891</v>
      </c>
      <c r="C486" s="1012" t="s">
        <v>1372</v>
      </c>
      <c r="D486" s="1012" t="s">
        <v>1373</v>
      </c>
      <c r="E486" s="1012" t="s">
        <v>6</v>
      </c>
      <c r="F486" s="1013">
        <v>39829</v>
      </c>
      <c r="G486" s="1012" t="s">
        <v>285</v>
      </c>
      <c r="H486" s="1015">
        <v>2550000</v>
      </c>
      <c r="I486" s="1015">
        <v>0</v>
      </c>
      <c r="J486" s="1015">
        <v>2899659.67</v>
      </c>
      <c r="K486" s="1012" t="s">
        <v>1196</v>
      </c>
      <c r="L486" s="1015"/>
      <c r="M486" s="1015"/>
      <c r="N486" s="1016"/>
      <c r="O486" s="1015"/>
      <c r="P486" s="1015"/>
      <c r="Q486" s="1015"/>
      <c r="R486" s="1015"/>
      <c r="S486" s="1016"/>
    </row>
    <row r="487" spans="1:19">
      <c r="A487" s="1012" t="s">
        <v>1371</v>
      </c>
      <c r="B487" s="1012" t="s">
        <v>283</v>
      </c>
      <c r="C487" s="1012" t="s">
        <v>1372</v>
      </c>
      <c r="D487" s="1012" t="s">
        <v>1373</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1374</v>
      </c>
      <c r="B488" s="1012" t="s">
        <v>891</v>
      </c>
      <c r="C488" s="1012" t="s">
        <v>1375</v>
      </c>
      <c r="D488" s="1012" t="s">
        <v>1376</v>
      </c>
      <c r="E488" s="1012" t="s">
        <v>948</v>
      </c>
      <c r="F488" s="1013">
        <v>39878</v>
      </c>
      <c r="G488" s="1012" t="s">
        <v>285</v>
      </c>
      <c r="H488" s="1015">
        <v>500000</v>
      </c>
      <c r="I488" s="1015">
        <v>0</v>
      </c>
      <c r="J488" s="1015">
        <v>616741.75</v>
      </c>
      <c r="K488" s="1012" t="s">
        <v>1196</v>
      </c>
      <c r="L488" s="1015"/>
      <c r="M488" s="1015"/>
      <c r="N488" s="1016"/>
      <c r="O488" s="1015"/>
      <c r="P488" s="1015"/>
      <c r="Q488" s="1015"/>
      <c r="R488" s="1015"/>
      <c r="S488" s="1016"/>
    </row>
    <row r="489" spans="1:19">
      <c r="A489" s="1012" t="s">
        <v>1374</v>
      </c>
      <c r="B489" s="1012" t="s">
        <v>283</v>
      </c>
      <c r="C489" s="1012" t="s">
        <v>1375</v>
      </c>
      <c r="D489" s="1012" t="s">
        <v>1376</v>
      </c>
      <c r="E489" s="1012" t="s">
        <v>948</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891</v>
      </c>
      <c r="C490" s="1012" t="s">
        <v>1377</v>
      </c>
      <c r="D490" s="1012" t="s">
        <v>1378</v>
      </c>
      <c r="E490" s="1012" t="s">
        <v>23</v>
      </c>
      <c r="F490" s="1013">
        <v>40067</v>
      </c>
      <c r="G490" s="1012" t="s">
        <v>285</v>
      </c>
      <c r="H490" s="1015">
        <v>52000000</v>
      </c>
      <c r="I490" s="1015">
        <v>0</v>
      </c>
      <c r="J490" s="1015">
        <v>57575699.539999999</v>
      </c>
      <c r="K490" s="1012" t="s">
        <v>1196</v>
      </c>
      <c r="L490" s="1015"/>
      <c r="M490" s="1015"/>
      <c r="N490" s="1016"/>
      <c r="O490" s="1015"/>
      <c r="P490" s="1015"/>
      <c r="Q490" s="1015"/>
      <c r="R490" s="1015"/>
      <c r="S490" s="1016"/>
    </row>
    <row r="491" spans="1:19">
      <c r="A491" s="1012" t="s">
        <v>84</v>
      </c>
      <c r="B491" s="1012" t="s">
        <v>283</v>
      </c>
      <c r="C491" s="1012" t="s">
        <v>1377</v>
      </c>
      <c r="D491" s="1012" t="s">
        <v>1378</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1379</v>
      </c>
      <c r="B492" s="1012" t="s">
        <v>972</v>
      </c>
      <c r="C492" s="1012" t="s">
        <v>1380</v>
      </c>
      <c r="D492" s="1012" t="s">
        <v>1381</v>
      </c>
      <c r="E492" s="1012" t="s">
        <v>195</v>
      </c>
      <c r="F492" s="1013">
        <v>40018</v>
      </c>
      <c r="G492" s="1012" t="s">
        <v>285</v>
      </c>
      <c r="H492" s="1015">
        <v>3872000</v>
      </c>
      <c r="I492" s="1015">
        <v>0</v>
      </c>
      <c r="J492" s="1015">
        <v>5197157.57</v>
      </c>
      <c r="K492" s="1012" t="s">
        <v>1196</v>
      </c>
      <c r="L492" s="1015"/>
      <c r="M492" s="1015"/>
      <c r="N492" s="1016"/>
      <c r="O492" s="1015"/>
      <c r="P492" s="1015"/>
      <c r="Q492" s="1015"/>
      <c r="R492" s="1015"/>
      <c r="S492" s="1016"/>
    </row>
    <row r="493" spans="1:19">
      <c r="A493" s="1012" t="s">
        <v>1379</v>
      </c>
      <c r="B493" s="1012" t="s">
        <v>283</v>
      </c>
      <c r="C493" s="1012" t="s">
        <v>1380</v>
      </c>
      <c r="D493" s="1012" t="s">
        <v>1381</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1194</v>
      </c>
      <c r="C494" s="1012" t="s">
        <v>1382</v>
      </c>
      <c r="D494" s="1012" t="s">
        <v>1383</v>
      </c>
      <c r="E494" s="1012" t="s">
        <v>6</v>
      </c>
      <c r="F494" s="1013">
        <v>39829</v>
      </c>
      <c r="G494" s="1012" t="s">
        <v>7</v>
      </c>
      <c r="H494" s="1015">
        <v>1747000</v>
      </c>
      <c r="I494" s="1015">
        <v>0</v>
      </c>
      <c r="J494" s="1015">
        <v>1823188.61</v>
      </c>
      <c r="K494" s="1012" t="s">
        <v>1196</v>
      </c>
      <c r="L494" s="1015"/>
      <c r="M494" s="1015"/>
      <c r="N494" s="1016"/>
      <c r="O494" s="1015"/>
      <c r="P494" s="1015"/>
      <c r="Q494" s="1015"/>
      <c r="R494" s="1015"/>
      <c r="S494" s="1016"/>
    </row>
    <row r="495" spans="1:19">
      <c r="A495" s="1012" t="s">
        <v>24</v>
      </c>
      <c r="B495" s="1012" t="s">
        <v>283</v>
      </c>
      <c r="C495" s="1012" t="s">
        <v>1382</v>
      </c>
      <c r="D495" s="1012" t="s">
        <v>1383</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1384</v>
      </c>
      <c r="B496" s="1012" t="s">
        <v>1013</v>
      </c>
      <c r="C496" s="1012" t="s">
        <v>1385</v>
      </c>
      <c r="D496" s="1012" t="s">
        <v>1386</v>
      </c>
      <c r="E496" s="1012" t="s">
        <v>153</v>
      </c>
      <c r="F496" s="1013">
        <v>39962</v>
      </c>
      <c r="G496" s="1012" t="s">
        <v>284</v>
      </c>
      <c r="H496" s="1015">
        <v>19468000</v>
      </c>
      <c r="I496" s="1015">
        <v>0</v>
      </c>
      <c r="J496" s="1015">
        <v>22802281.620000001</v>
      </c>
      <c r="K496" s="1012" t="s">
        <v>1196</v>
      </c>
      <c r="L496" s="1015"/>
      <c r="M496" s="1015"/>
      <c r="N496" s="1016"/>
      <c r="O496" s="1015"/>
      <c r="P496" s="1015"/>
      <c r="Q496" s="1015"/>
      <c r="R496" s="1015"/>
      <c r="S496" s="1016"/>
    </row>
    <row r="497" spans="1:19">
      <c r="A497" s="1012" t="s">
        <v>1384</v>
      </c>
      <c r="B497" s="1012" t="s">
        <v>283</v>
      </c>
      <c r="C497" s="1012" t="s">
        <v>1385</v>
      </c>
      <c r="D497" s="1012" t="s">
        <v>1386</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1384</v>
      </c>
      <c r="B498" s="1012" t="s">
        <v>283</v>
      </c>
      <c r="C498" s="1012" t="s">
        <v>1385</v>
      </c>
      <c r="D498" s="1012" t="s">
        <v>1386</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1387</v>
      </c>
      <c r="B499" s="1012" t="s">
        <v>1388</v>
      </c>
      <c r="C499" s="1012" t="s">
        <v>1389</v>
      </c>
      <c r="D499" s="1012" t="s">
        <v>1390</v>
      </c>
      <c r="E499" s="1012" t="s">
        <v>246</v>
      </c>
      <c r="F499" s="1013">
        <v>39801</v>
      </c>
      <c r="G499" s="1012" t="s">
        <v>284</v>
      </c>
      <c r="H499" s="1015">
        <v>17680000</v>
      </c>
      <c r="I499" s="1015">
        <v>0</v>
      </c>
      <c r="J499" s="1015">
        <v>23135879.120000001</v>
      </c>
      <c r="K499" s="1012" t="s">
        <v>1196</v>
      </c>
      <c r="L499" s="1015"/>
      <c r="M499" s="1015"/>
      <c r="N499" s="1016"/>
      <c r="O499" s="1015"/>
      <c r="P499" s="1015"/>
      <c r="Q499" s="1015"/>
      <c r="R499" s="1015"/>
      <c r="S499" s="1016"/>
    </row>
    <row r="500" spans="1:19">
      <c r="A500" s="1012" t="s">
        <v>1387</v>
      </c>
      <c r="B500" s="1012" t="s">
        <v>283</v>
      </c>
      <c r="C500" s="1012" t="s">
        <v>1389</v>
      </c>
      <c r="D500" s="1012" t="s">
        <v>1390</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1387</v>
      </c>
      <c r="B501" s="1012" t="s">
        <v>283</v>
      </c>
      <c r="C501" s="1012" t="s">
        <v>1389</v>
      </c>
      <c r="D501" s="1012" t="s">
        <v>1390</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1387</v>
      </c>
      <c r="B502" s="1012" t="s">
        <v>283</v>
      </c>
      <c r="C502" s="1012" t="s">
        <v>1389</v>
      </c>
      <c r="D502" s="1012" t="s">
        <v>1390</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1387</v>
      </c>
      <c r="B503" s="1012" t="s">
        <v>283</v>
      </c>
      <c r="C503" s="1012" t="s">
        <v>1389</v>
      </c>
      <c r="D503" s="1012" t="s">
        <v>1390</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1391</v>
      </c>
      <c r="B504" s="1012" t="s">
        <v>905</v>
      </c>
      <c r="C504" s="1012" t="s">
        <v>1392</v>
      </c>
      <c r="D504" s="1012" t="s">
        <v>1393</v>
      </c>
      <c r="E504" s="1012" t="s">
        <v>6</v>
      </c>
      <c r="F504" s="1013">
        <v>39871</v>
      </c>
      <c r="G504" s="1012" t="s">
        <v>285</v>
      </c>
      <c r="H504" s="1015">
        <v>3976000</v>
      </c>
      <c r="I504" s="1015">
        <v>0</v>
      </c>
      <c r="J504" s="1015">
        <v>4674050.16</v>
      </c>
      <c r="K504" s="1012" t="s">
        <v>898</v>
      </c>
      <c r="L504" s="1015"/>
      <c r="M504" s="1015"/>
      <c r="N504" s="1016"/>
      <c r="O504" s="1015"/>
      <c r="P504" s="1015"/>
      <c r="Q504" s="1015"/>
      <c r="R504" s="1015"/>
      <c r="S504" s="1016"/>
    </row>
    <row r="505" spans="1:19">
      <c r="A505" s="1012" t="s">
        <v>1391</v>
      </c>
      <c r="B505" s="1012" t="s">
        <v>283</v>
      </c>
      <c r="C505" s="1012" t="s">
        <v>1392</v>
      </c>
      <c r="D505" s="1012" t="s">
        <v>1393</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1391</v>
      </c>
      <c r="B506" s="1012" t="s">
        <v>283</v>
      </c>
      <c r="C506" s="1012" t="s">
        <v>1392</v>
      </c>
      <c r="D506" s="1012" t="s">
        <v>1393</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1394</v>
      </c>
      <c r="B507" s="1012" t="s">
        <v>1395</v>
      </c>
      <c r="C507" s="1012" t="s">
        <v>1396</v>
      </c>
      <c r="D507" s="1012" t="s">
        <v>1397</v>
      </c>
      <c r="E507" s="1012" t="s">
        <v>246</v>
      </c>
      <c r="F507" s="1013">
        <v>39801</v>
      </c>
      <c r="G507" s="1012" t="s">
        <v>284</v>
      </c>
      <c r="H507" s="1015">
        <v>12643000</v>
      </c>
      <c r="I507" s="1015">
        <v>0</v>
      </c>
      <c r="J507" s="1015">
        <v>16080204.939999999</v>
      </c>
      <c r="K507" s="1012" t="s">
        <v>1196</v>
      </c>
      <c r="L507" s="1015"/>
      <c r="M507" s="1015"/>
      <c r="N507" s="1016"/>
      <c r="O507" s="1015"/>
      <c r="P507" s="1015"/>
      <c r="Q507" s="1015"/>
      <c r="R507" s="1015"/>
      <c r="S507" s="1016"/>
    </row>
    <row r="508" spans="1:19">
      <c r="A508" s="1012" t="s">
        <v>1394</v>
      </c>
      <c r="B508" s="1012" t="s">
        <v>283</v>
      </c>
      <c r="C508" s="1012" t="s">
        <v>1396</v>
      </c>
      <c r="D508" s="1012" t="s">
        <v>1397</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1394</v>
      </c>
      <c r="B509" s="1012" t="s">
        <v>283</v>
      </c>
      <c r="C509" s="1012" t="s">
        <v>1396</v>
      </c>
      <c r="D509" s="1012" t="s">
        <v>1397</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1398</v>
      </c>
      <c r="B510" s="1012" t="s">
        <v>1399</v>
      </c>
      <c r="C510" s="1012" t="s">
        <v>1400</v>
      </c>
      <c r="D510" s="1012" t="s">
        <v>1401</v>
      </c>
      <c r="E510" s="1012" t="s">
        <v>89</v>
      </c>
      <c r="F510" s="1013">
        <v>39948</v>
      </c>
      <c r="G510" s="1012" t="s">
        <v>285</v>
      </c>
      <c r="H510" s="1015">
        <v>6970000</v>
      </c>
      <c r="I510" s="1015">
        <v>0</v>
      </c>
      <c r="J510" s="1015">
        <v>4240743.82</v>
      </c>
      <c r="K510" s="1012" t="s">
        <v>898</v>
      </c>
      <c r="L510" s="1015"/>
      <c r="M510" s="1015"/>
      <c r="N510" s="1016"/>
      <c r="O510" s="1015"/>
      <c r="P510" s="1015"/>
      <c r="Q510" s="1015"/>
      <c r="R510" s="1015"/>
      <c r="S510" s="1016"/>
    </row>
    <row r="511" spans="1:19">
      <c r="A511" s="1012" t="s">
        <v>1398</v>
      </c>
      <c r="B511" s="1012" t="s">
        <v>283</v>
      </c>
      <c r="C511" s="1012" t="s">
        <v>1400</v>
      </c>
      <c r="D511" s="1012" t="s">
        <v>1401</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1402</v>
      </c>
      <c r="B512" s="1012" t="s">
        <v>924</v>
      </c>
      <c r="C512" s="1012" t="s">
        <v>1403</v>
      </c>
      <c r="D512" s="1012" t="s">
        <v>1404</v>
      </c>
      <c r="E512" s="1012" t="s">
        <v>42</v>
      </c>
      <c r="F512" s="1013">
        <v>39906</v>
      </c>
      <c r="G512" s="1012" t="s">
        <v>285</v>
      </c>
      <c r="H512" s="1015">
        <v>12725000</v>
      </c>
      <c r="I512" s="1015">
        <v>0</v>
      </c>
      <c r="J512" s="1015">
        <v>16441884.630000001</v>
      </c>
      <c r="K512" s="1012" t="s">
        <v>898</v>
      </c>
      <c r="L512" s="1015"/>
      <c r="M512" s="1015"/>
      <c r="N512" s="1016"/>
      <c r="O512" s="1015"/>
      <c r="P512" s="1015"/>
      <c r="Q512" s="1015"/>
      <c r="R512" s="1015"/>
      <c r="S512" s="1016"/>
    </row>
    <row r="513" spans="1:19">
      <c r="A513" s="1012" t="s">
        <v>1402</v>
      </c>
      <c r="B513" s="1012" t="s">
        <v>283</v>
      </c>
      <c r="C513" s="1012" t="s">
        <v>1403</v>
      </c>
      <c r="D513" s="1012" t="s">
        <v>1404</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1402</v>
      </c>
      <c r="B514" s="1012" t="s">
        <v>283</v>
      </c>
      <c r="C514" s="1012" t="s">
        <v>1403</v>
      </c>
      <c r="D514" s="1012" t="s">
        <v>1404</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1402</v>
      </c>
      <c r="B515" s="1012" t="s">
        <v>283</v>
      </c>
      <c r="C515" s="1012" t="s">
        <v>1403</v>
      </c>
      <c r="D515" s="1012" t="s">
        <v>1404</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1405</v>
      </c>
      <c r="B516" s="1012" t="s">
        <v>900</v>
      </c>
      <c r="C516" s="1012" t="s">
        <v>1406</v>
      </c>
      <c r="D516" s="1012" t="s">
        <v>1407</v>
      </c>
      <c r="E516" s="1012" t="s">
        <v>60</v>
      </c>
      <c r="F516" s="1013">
        <v>39892</v>
      </c>
      <c r="G516" s="1012" t="s">
        <v>285</v>
      </c>
      <c r="H516" s="1015">
        <v>20000000</v>
      </c>
      <c r="I516" s="1015">
        <v>0</v>
      </c>
      <c r="J516" s="1015">
        <v>23628111.329999998</v>
      </c>
      <c r="K516" s="1012" t="s">
        <v>1196</v>
      </c>
      <c r="L516" s="1015"/>
      <c r="M516" s="1015"/>
      <c r="N516" s="1016"/>
      <c r="O516" s="1015"/>
      <c r="P516" s="1015"/>
      <c r="Q516" s="1015"/>
      <c r="R516" s="1015"/>
      <c r="S516" s="1016"/>
    </row>
    <row r="517" spans="1:19">
      <c r="A517" s="1012" t="s">
        <v>1405</v>
      </c>
      <c r="B517" s="1012" t="s">
        <v>283</v>
      </c>
      <c r="C517" s="1012" t="s">
        <v>1406</v>
      </c>
      <c r="D517" s="1012" t="s">
        <v>1407</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1408</v>
      </c>
      <c r="B518" s="1012" t="s">
        <v>924</v>
      </c>
      <c r="C518" s="1012" t="s">
        <v>1409</v>
      </c>
      <c r="D518" s="1012" t="s">
        <v>1410</v>
      </c>
      <c r="E518" s="1012" t="s">
        <v>60</v>
      </c>
      <c r="F518" s="1013">
        <v>39871</v>
      </c>
      <c r="G518" s="1012" t="s">
        <v>285</v>
      </c>
      <c r="H518" s="1015">
        <v>17806000</v>
      </c>
      <c r="I518" s="1015">
        <v>0</v>
      </c>
      <c r="J518" s="1015">
        <v>7665362.8899999997</v>
      </c>
      <c r="K518" s="1012" t="s">
        <v>898</v>
      </c>
      <c r="L518" s="1015"/>
      <c r="M518" s="1015"/>
      <c r="N518" s="1016"/>
      <c r="O518" s="1015"/>
      <c r="P518" s="1015"/>
      <c r="Q518" s="1015"/>
      <c r="R518" s="1015"/>
      <c r="S518" s="1016"/>
    </row>
    <row r="519" spans="1:19">
      <c r="A519" s="1012" t="s">
        <v>1408</v>
      </c>
      <c r="B519" s="1012" t="s">
        <v>283</v>
      </c>
      <c r="C519" s="1012" t="s">
        <v>1409</v>
      </c>
      <c r="D519" s="1012" t="s">
        <v>1410</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1408</v>
      </c>
      <c r="B520" s="1012" t="s">
        <v>283</v>
      </c>
      <c r="C520" s="1012" t="s">
        <v>1409</v>
      </c>
      <c r="D520" s="1012" t="s">
        <v>1410</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1408</v>
      </c>
      <c r="B521" s="1012" t="s">
        <v>283</v>
      </c>
      <c r="C521" s="1012" t="s">
        <v>1409</v>
      </c>
      <c r="D521" s="1012" t="s">
        <v>1410</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1411</v>
      </c>
      <c r="B522" s="1012" t="s">
        <v>1412</v>
      </c>
      <c r="C522" s="1012" t="s">
        <v>1413</v>
      </c>
      <c r="D522" s="1012" t="s">
        <v>1378</v>
      </c>
      <c r="E522" s="1012" t="s">
        <v>23</v>
      </c>
      <c r="F522" s="1013">
        <v>39850</v>
      </c>
      <c r="G522" s="1012" t="s">
        <v>285</v>
      </c>
      <c r="H522" s="1015">
        <v>1050000</v>
      </c>
      <c r="I522" s="1015">
        <v>0</v>
      </c>
      <c r="J522" s="1015">
        <v>1220300.6499999999</v>
      </c>
      <c r="K522" s="1012" t="s">
        <v>898</v>
      </c>
      <c r="L522" s="1015"/>
      <c r="M522" s="1015"/>
      <c r="N522" s="1016"/>
      <c r="O522" s="1015"/>
      <c r="P522" s="1015"/>
      <c r="Q522" s="1015"/>
      <c r="R522" s="1015"/>
      <c r="S522" s="1016"/>
    </row>
    <row r="523" spans="1:19">
      <c r="A523" s="1012" t="s">
        <v>1411</v>
      </c>
      <c r="B523" s="1012" t="s">
        <v>283</v>
      </c>
      <c r="C523" s="1012" t="s">
        <v>1413</v>
      </c>
      <c r="D523" s="1012" t="s">
        <v>1378</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1411</v>
      </c>
      <c r="B524" s="1012" t="s">
        <v>283</v>
      </c>
      <c r="C524" s="1012" t="s">
        <v>1413</v>
      </c>
      <c r="D524" s="1012" t="s">
        <v>1378</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1411</v>
      </c>
      <c r="B525" s="1012" t="s">
        <v>283</v>
      </c>
      <c r="C525" s="1012" t="s">
        <v>1413</v>
      </c>
      <c r="D525" s="1012" t="s">
        <v>1378</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1414</v>
      </c>
      <c r="B526" s="1012" t="s">
        <v>905</v>
      </c>
      <c r="C526" s="1012" t="s">
        <v>1415</v>
      </c>
      <c r="D526" s="1012" t="s">
        <v>1416</v>
      </c>
      <c r="E526" s="1012" t="s">
        <v>1231</v>
      </c>
      <c r="F526" s="1013">
        <v>39805</v>
      </c>
      <c r="G526" s="1012" t="s">
        <v>285</v>
      </c>
      <c r="H526" s="1015">
        <v>2600000</v>
      </c>
      <c r="I526" s="1015">
        <v>0</v>
      </c>
      <c r="J526" s="1015">
        <v>3115616.28</v>
      </c>
      <c r="K526" s="1012" t="s">
        <v>898</v>
      </c>
      <c r="L526" s="1015"/>
      <c r="M526" s="1015"/>
      <c r="N526" s="1016"/>
      <c r="O526" s="1015"/>
      <c r="P526" s="1015"/>
      <c r="Q526" s="1015"/>
      <c r="R526" s="1015"/>
      <c r="S526" s="1016"/>
    </row>
    <row r="527" spans="1:19">
      <c r="A527" s="1012" t="s">
        <v>1414</v>
      </c>
      <c r="B527" s="1012" t="s">
        <v>283</v>
      </c>
      <c r="C527" s="1012" t="s">
        <v>1415</v>
      </c>
      <c r="D527" s="1012" t="s">
        <v>1416</v>
      </c>
      <c r="E527" s="1012" t="s">
        <v>1231</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1414</v>
      </c>
      <c r="B528" s="1012" t="s">
        <v>283</v>
      </c>
      <c r="C528" s="1012" t="s">
        <v>1415</v>
      </c>
      <c r="D528" s="1012" t="s">
        <v>1416</v>
      </c>
      <c r="E528" s="1012" t="s">
        <v>1231</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1414</v>
      </c>
      <c r="B529" s="1012" t="s">
        <v>283</v>
      </c>
      <c r="C529" s="1012" t="s">
        <v>1415</v>
      </c>
      <c r="D529" s="1012" t="s">
        <v>1416</v>
      </c>
      <c r="E529" s="1012" t="s">
        <v>1231</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1414</v>
      </c>
      <c r="B530" s="1012" t="s">
        <v>283</v>
      </c>
      <c r="C530" s="1012" t="s">
        <v>1415</v>
      </c>
      <c r="D530" s="1012" t="s">
        <v>1416</v>
      </c>
      <c r="E530" s="1012" t="s">
        <v>1231</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1417</v>
      </c>
      <c r="B531" s="1012" t="s">
        <v>1013</v>
      </c>
      <c r="C531" s="1012" t="s">
        <v>1418</v>
      </c>
      <c r="D531" s="1012" t="s">
        <v>1419</v>
      </c>
      <c r="E531" s="1012" t="s">
        <v>83</v>
      </c>
      <c r="F531" s="1013">
        <v>39843</v>
      </c>
      <c r="G531" s="1012" t="s">
        <v>284</v>
      </c>
      <c r="H531" s="1015">
        <v>9000000</v>
      </c>
      <c r="I531" s="1015">
        <v>0</v>
      </c>
      <c r="J531" s="1015">
        <v>10598750</v>
      </c>
      <c r="K531" s="1012" t="s">
        <v>1196</v>
      </c>
      <c r="L531" s="1015"/>
      <c r="M531" s="1015"/>
      <c r="N531" s="1016"/>
      <c r="O531" s="1015"/>
      <c r="P531" s="1015"/>
      <c r="Q531" s="1015"/>
      <c r="R531" s="1015"/>
      <c r="S531" s="1016"/>
    </row>
    <row r="532" spans="1:19">
      <c r="A532" s="1012" t="s">
        <v>1417</v>
      </c>
      <c r="B532" s="1012" t="s">
        <v>283</v>
      </c>
      <c r="C532" s="1012" t="s">
        <v>1418</v>
      </c>
      <c r="D532" s="1012" t="s">
        <v>1419</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1417</v>
      </c>
      <c r="B533" s="1012" t="s">
        <v>283</v>
      </c>
      <c r="C533" s="1012" t="s">
        <v>1418</v>
      </c>
      <c r="D533" s="1012" t="s">
        <v>1419</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1420</v>
      </c>
      <c r="B534" s="1012" t="s">
        <v>1082</v>
      </c>
      <c r="C534" s="1012" t="s">
        <v>1421</v>
      </c>
      <c r="D534" s="1012" t="s">
        <v>1422</v>
      </c>
      <c r="E534" s="1012" t="s">
        <v>109</v>
      </c>
      <c r="F534" s="1013">
        <v>40130</v>
      </c>
      <c r="G534" s="1012" t="s">
        <v>922</v>
      </c>
      <c r="H534" s="1015">
        <v>4400000</v>
      </c>
      <c r="I534" s="1015">
        <v>0</v>
      </c>
      <c r="J534" s="1015">
        <v>5462045.1399999997</v>
      </c>
      <c r="K534" s="1012" t="s">
        <v>898</v>
      </c>
      <c r="L534" s="1015"/>
      <c r="M534" s="1015"/>
      <c r="N534" s="1016"/>
      <c r="O534" s="1015"/>
      <c r="P534" s="1015"/>
      <c r="Q534" s="1015"/>
      <c r="R534" s="1015"/>
      <c r="S534" s="1016"/>
    </row>
    <row r="535" spans="1:19">
      <c r="A535" s="1012" t="s">
        <v>1420</v>
      </c>
      <c r="B535" s="1012" t="s">
        <v>283</v>
      </c>
      <c r="C535" s="1012" t="s">
        <v>1421</v>
      </c>
      <c r="D535" s="1012" t="s">
        <v>1422</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1420</v>
      </c>
      <c r="B536" s="1012" t="s">
        <v>283</v>
      </c>
      <c r="C536" s="1012" t="s">
        <v>1421</v>
      </c>
      <c r="D536" s="1012" t="s">
        <v>1422</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1423</v>
      </c>
      <c r="B537" s="1012" t="s">
        <v>900</v>
      </c>
      <c r="C537" s="1012" t="s">
        <v>1424</v>
      </c>
      <c r="D537" s="1012" t="s">
        <v>1425</v>
      </c>
      <c r="E537" s="1012" t="s">
        <v>52</v>
      </c>
      <c r="F537" s="1013">
        <v>39822</v>
      </c>
      <c r="G537" s="1012" t="s">
        <v>285</v>
      </c>
      <c r="H537" s="1015">
        <v>24000000</v>
      </c>
      <c r="I537" s="1015">
        <v>0</v>
      </c>
      <c r="J537" s="1015">
        <v>28459100</v>
      </c>
      <c r="K537" s="1012" t="s">
        <v>1196</v>
      </c>
      <c r="L537" s="1015"/>
      <c r="M537" s="1015"/>
      <c r="N537" s="1016"/>
      <c r="O537" s="1015"/>
      <c r="P537" s="1015"/>
      <c r="Q537" s="1015"/>
      <c r="R537" s="1015"/>
      <c r="S537" s="1016"/>
    </row>
    <row r="538" spans="1:19">
      <c r="A538" s="1012" t="s">
        <v>1423</v>
      </c>
      <c r="B538" s="1012" t="s">
        <v>283</v>
      </c>
      <c r="C538" s="1012" t="s">
        <v>1424</v>
      </c>
      <c r="D538" s="1012" t="s">
        <v>1425</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1426</v>
      </c>
      <c r="B539" s="1012"/>
      <c r="C539" s="1012" t="s">
        <v>1427</v>
      </c>
      <c r="D539" s="1012" t="s">
        <v>1428</v>
      </c>
      <c r="E539" s="1012" t="s">
        <v>6</v>
      </c>
      <c r="F539" s="1013">
        <v>39801</v>
      </c>
      <c r="G539" s="1012" t="s">
        <v>284</v>
      </c>
      <c r="H539" s="1015">
        <v>15600000</v>
      </c>
      <c r="I539" s="1015">
        <v>0</v>
      </c>
      <c r="J539" s="1015">
        <v>14341140.33</v>
      </c>
      <c r="K539" s="1012" t="s">
        <v>898</v>
      </c>
      <c r="L539" s="1015"/>
      <c r="M539" s="1015"/>
      <c r="N539" s="1016"/>
      <c r="O539" s="1015"/>
      <c r="P539" s="1015"/>
      <c r="Q539" s="1015"/>
      <c r="R539" s="1015"/>
      <c r="S539" s="1016"/>
    </row>
    <row r="540" spans="1:19">
      <c r="A540" s="1012" t="s">
        <v>1426</v>
      </c>
      <c r="B540" s="1012" t="s">
        <v>283</v>
      </c>
      <c r="C540" s="1012" t="s">
        <v>1427</v>
      </c>
      <c r="D540" s="1012" t="s">
        <v>1428</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1426</v>
      </c>
      <c r="B541" s="1012" t="s">
        <v>283</v>
      </c>
      <c r="C541" s="1012" t="s">
        <v>1427</v>
      </c>
      <c r="D541" s="1012" t="s">
        <v>1428</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1426</v>
      </c>
      <c r="B542" s="1012" t="s">
        <v>283</v>
      </c>
      <c r="C542" s="1012" t="s">
        <v>1427</v>
      </c>
      <c r="D542" s="1012" t="s">
        <v>1428</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1426</v>
      </c>
      <c r="B543" s="1012" t="s">
        <v>283</v>
      </c>
      <c r="C543" s="1012" t="s">
        <v>1427</v>
      </c>
      <c r="D543" s="1012" t="s">
        <v>1428</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1429</v>
      </c>
      <c r="B544" s="1012" t="s">
        <v>1430</v>
      </c>
      <c r="C544" s="1012" t="s">
        <v>1431</v>
      </c>
      <c r="D544" s="1012" t="s">
        <v>1432</v>
      </c>
      <c r="E544" s="1012" t="s">
        <v>105</v>
      </c>
      <c r="F544" s="1013">
        <v>39857</v>
      </c>
      <c r="G544" s="1012" t="s">
        <v>284</v>
      </c>
      <c r="H544" s="1015">
        <v>51500000</v>
      </c>
      <c r="I544" s="1015">
        <v>0</v>
      </c>
      <c r="J544" s="1015">
        <v>12749591.59</v>
      </c>
      <c r="K544" s="1012" t="s">
        <v>898</v>
      </c>
      <c r="L544" s="1015"/>
      <c r="M544" s="1015"/>
      <c r="N544" s="1016"/>
      <c r="O544" s="1015"/>
      <c r="P544" s="1015"/>
      <c r="Q544" s="1015"/>
      <c r="R544" s="1015"/>
      <c r="S544" s="1016"/>
    </row>
    <row r="545" spans="1:19">
      <c r="A545" s="1012" t="s">
        <v>1429</v>
      </c>
      <c r="B545" s="1012" t="s">
        <v>283</v>
      </c>
      <c r="C545" s="1012" t="s">
        <v>1431</v>
      </c>
      <c r="D545" s="1012" t="s">
        <v>1432</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1429</v>
      </c>
      <c r="B546" s="1012" t="s">
        <v>283</v>
      </c>
      <c r="C546" s="1012" t="s">
        <v>1431</v>
      </c>
      <c r="D546" s="1012" t="s">
        <v>1432</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1433</v>
      </c>
      <c r="B547" s="1012" t="s">
        <v>905</v>
      </c>
      <c r="C547" s="1012" t="s">
        <v>1434</v>
      </c>
      <c r="D547" s="1012" t="s">
        <v>1435</v>
      </c>
      <c r="E547" s="1012" t="s">
        <v>11</v>
      </c>
      <c r="F547" s="1013">
        <v>39822</v>
      </c>
      <c r="G547" s="1012" t="s">
        <v>285</v>
      </c>
      <c r="H547" s="1015">
        <v>3285000</v>
      </c>
      <c r="I547" s="1015">
        <v>0</v>
      </c>
      <c r="J547" s="1015">
        <v>3483629.2</v>
      </c>
      <c r="K547" s="1012" t="s">
        <v>898</v>
      </c>
      <c r="L547" s="1015"/>
      <c r="M547" s="1015"/>
      <c r="N547" s="1016"/>
      <c r="O547" s="1015"/>
      <c r="P547" s="1015"/>
      <c r="Q547" s="1015"/>
      <c r="R547" s="1015"/>
      <c r="S547" s="1016"/>
    </row>
    <row r="548" spans="1:19">
      <c r="A548" s="1012" t="s">
        <v>1433</v>
      </c>
      <c r="B548" s="1012" t="s">
        <v>283</v>
      </c>
      <c r="C548" s="1012" t="s">
        <v>1434</v>
      </c>
      <c r="D548" s="1012" t="s">
        <v>1435</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1433</v>
      </c>
      <c r="B549" s="1012" t="s">
        <v>283</v>
      </c>
      <c r="C549" s="1012" t="s">
        <v>1434</v>
      </c>
      <c r="D549" s="1012" t="s">
        <v>1435</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1433</v>
      </c>
      <c r="B550" s="1012" t="s">
        <v>283</v>
      </c>
      <c r="C550" s="1012" t="s">
        <v>1434</v>
      </c>
      <c r="D550" s="1012" t="s">
        <v>1435</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1436</v>
      </c>
      <c r="B551" s="1012" t="s">
        <v>905</v>
      </c>
      <c r="C551" s="1012" t="s">
        <v>1437</v>
      </c>
      <c r="D551" s="1012" t="s">
        <v>1438</v>
      </c>
      <c r="E551" s="1012" t="s">
        <v>42</v>
      </c>
      <c r="F551" s="1013">
        <v>39857</v>
      </c>
      <c r="G551" s="1012" t="s">
        <v>285</v>
      </c>
      <c r="H551" s="1015">
        <v>638000</v>
      </c>
      <c r="I551" s="1015">
        <v>0</v>
      </c>
      <c r="J551" s="1015">
        <v>659705.04</v>
      </c>
      <c r="K551" s="1012" t="s">
        <v>898</v>
      </c>
      <c r="L551" s="1015"/>
      <c r="M551" s="1015"/>
      <c r="N551" s="1016"/>
      <c r="O551" s="1015"/>
      <c r="P551" s="1015"/>
      <c r="Q551" s="1015"/>
      <c r="R551" s="1015"/>
      <c r="S551" s="1016"/>
    </row>
    <row r="552" spans="1:19">
      <c r="A552" s="1012" t="s">
        <v>1436</v>
      </c>
      <c r="B552" s="1012" t="s">
        <v>283</v>
      </c>
      <c r="C552" s="1012" t="s">
        <v>1437</v>
      </c>
      <c r="D552" s="1012" t="s">
        <v>1438</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1436</v>
      </c>
      <c r="B553" s="1012" t="s">
        <v>283</v>
      </c>
      <c r="C553" s="1012" t="s">
        <v>1437</v>
      </c>
      <c r="D553" s="1012" t="s">
        <v>1438</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1436</v>
      </c>
      <c r="B554" s="1012" t="s">
        <v>283</v>
      </c>
      <c r="C554" s="1012" t="s">
        <v>1437</v>
      </c>
      <c r="D554" s="1012" t="s">
        <v>1438</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1439</v>
      </c>
      <c r="B555" s="1012" t="s">
        <v>905</v>
      </c>
      <c r="C555" s="1012" t="s">
        <v>1440</v>
      </c>
      <c r="D555" s="1012" t="s">
        <v>1230</v>
      </c>
      <c r="E555" s="1012" t="s">
        <v>903</v>
      </c>
      <c r="F555" s="1013">
        <v>39843</v>
      </c>
      <c r="G555" s="1012" t="s">
        <v>285</v>
      </c>
      <c r="H555" s="1015">
        <v>7525000</v>
      </c>
      <c r="I555" s="1015">
        <v>0</v>
      </c>
      <c r="J555" s="1015">
        <v>8781205.0199999996</v>
      </c>
      <c r="K555" s="1012" t="s">
        <v>898</v>
      </c>
      <c r="L555" s="1015"/>
      <c r="M555" s="1015"/>
      <c r="N555" s="1016"/>
      <c r="O555" s="1015"/>
      <c r="P555" s="1015"/>
      <c r="Q555" s="1015"/>
      <c r="R555" s="1015"/>
      <c r="S555" s="1016"/>
    </row>
    <row r="556" spans="1:19">
      <c r="A556" s="1012" t="s">
        <v>1439</v>
      </c>
      <c r="B556" s="1012" t="s">
        <v>283</v>
      </c>
      <c r="C556" s="1012" t="s">
        <v>1440</v>
      </c>
      <c r="D556" s="1012" t="s">
        <v>1230</v>
      </c>
      <c r="E556" s="1012" t="s">
        <v>903</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1439</v>
      </c>
      <c r="B557" s="1012" t="s">
        <v>283</v>
      </c>
      <c r="C557" s="1012" t="s">
        <v>1440</v>
      </c>
      <c r="D557" s="1012" t="s">
        <v>1230</v>
      </c>
      <c r="E557" s="1012" t="s">
        <v>903</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1439</v>
      </c>
      <c r="B558" s="1012" t="s">
        <v>283</v>
      </c>
      <c r="C558" s="1012" t="s">
        <v>1440</v>
      </c>
      <c r="D558" s="1012" t="s">
        <v>1230</v>
      </c>
      <c r="E558" s="1012" t="s">
        <v>903</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1441</v>
      </c>
      <c r="B559" s="1012" t="s">
        <v>924</v>
      </c>
      <c r="C559" s="1012" t="s">
        <v>1442</v>
      </c>
      <c r="D559" s="1012" t="s">
        <v>1443</v>
      </c>
      <c r="E559" s="1012" t="s">
        <v>23</v>
      </c>
      <c r="F559" s="1013">
        <v>39969</v>
      </c>
      <c r="G559" s="1012" t="s">
        <v>285</v>
      </c>
      <c r="H559" s="1015">
        <v>5000000</v>
      </c>
      <c r="I559" s="1015">
        <v>0</v>
      </c>
      <c r="J559" s="1015">
        <v>6594635.2699999996</v>
      </c>
      <c r="K559" s="1012" t="s">
        <v>1196</v>
      </c>
      <c r="L559" s="1015"/>
      <c r="M559" s="1015"/>
      <c r="N559" s="1016"/>
      <c r="O559" s="1015"/>
      <c r="P559" s="1015"/>
      <c r="Q559" s="1015"/>
      <c r="R559" s="1015"/>
      <c r="S559" s="1016"/>
    </row>
    <row r="560" spans="1:19">
      <c r="A560" s="1012" t="s">
        <v>1441</v>
      </c>
      <c r="B560" s="1012" t="s">
        <v>283</v>
      </c>
      <c r="C560" s="1012" t="s">
        <v>1442</v>
      </c>
      <c r="D560" s="1012" t="s">
        <v>1443</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1444</v>
      </c>
      <c r="B561" s="1012" t="s">
        <v>924</v>
      </c>
      <c r="C561" s="1012" t="s">
        <v>1445</v>
      </c>
      <c r="D561" s="1012" t="s">
        <v>1446</v>
      </c>
      <c r="E561" s="1012" t="s">
        <v>130</v>
      </c>
      <c r="F561" s="1013">
        <v>39864</v>
      </c>
      <c r="G561" s="1012" t="s">
        <v>285</v>
      </c>
      <c r="H561" s="1015">
        <v>3100000</v>
      </c>
      <c r="I561" s="1015">
        <v>0</v>
      </c>
      <c r="J561" s="1015">
        <v>4225732.08</v>
      </c>
      <c r="K561" s="1012" t="s">
        <v>1196</v>
      </c>
      <c r="L561" s="1015"/>
      <c r="M561" s="1015"/>
      <c r="N561" s="1016"/>
      <c r="O561" s="1015"/>
      <c r="P561" s="1015"/>
      <c r="Q561" s="1015"/>
      <c r="R561" s="1015"/>
      <c r="S561" s="1016"/>
    </row>
    <row r="562" spans="1:19">
      <c r="A562" s="1012" t="s">
        <v>1444</v>
      </c>
      <c r="B562" s="1012" t="s">
        <v>283</v>
      </c>
      <c r="C562" s="1012" t="s">
        <v>1445</v>
      </c>
      <c r="D562" s="1012" t="s">
        <v>1446</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1444</v>
      </c>
      <c r="B563" s="1012" t="s">
        <v>283</v>
      </c>
      <c r="C563" s="1012" t="s">
        <v>1445</v>
      </c>
      <c r="D563" s="1012" t="s">
        <v>1446</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1447</v>
      </c>
      <c r="B564" s="1012" t="s">
        <v>1448</v>
      </c>
      <c r="C564" s="1012" t="s">
        <v>1449</v>
      </c>
      <c r="D564" s="1012" t="s">
        <v>1171</v>
      </c>
      <c r="E564" s="1012" t="s">
        <v>105</v>
      </c>
      <c r="F564" s="1013">
        <v>39822</v>
      </c>
      <c r="G564" s="1012" t="s">
        <v>284</v>
      </c>
      <c r="H564" s="1015">
        <v>24900000</v>
      </c>
      <c r="I564" s="1015">
        <v>0</v>
      </c>
      <c r="J564" s="1015">
        <v>33014741.199999999</v>
      </c>
      <c r="K564" s="1012" t="s">
        <v>1196</v>
      </c>
      <c r="L564" s="1015"/>
      <c r="M564" s="1015"/>
      <c r="N564" s="1016"/>
      <c r="O564" s="1015"/>
      <c r="P564" s="1015"/>
      <c r="Q564" s="1015"/>
      <c r="R564" s="1015"/>
      <c r="S564" s="1016"/>
    </row>
    <row r="565" spans="1:19">
      <c r="A565" s="1012" t="s">
        <v>1447</v>
      </c>
      <c r="B565" s="1012" t="s">
        <v>283</v>
      </c>
      <c r="C565" s="1012" t="s">
        <v>1449</v>
      </c>
      <c r="D565" s="1012" t="s">
        <v>1171</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1447</v>
      </c>
      <c r="B566" s="1012" t="s">
        <v>283</v>
      </c>
      <c r="C566" s="1012" t="s">
        <v>1449</v>
      </c>
      <c r="D566" s="1012" t="s">
        <v>1171</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1450</v>
      </c>
      <c r="B567" s="1012" t="s">
        <v>905</v>
      </c>
      <c r="C567" s="1012" t="s">
        <v>1451</v>
      </c>
      <c r="D567" s="1012" t="s">
        <v>1452</v>
      </c>
      <c r="E567" s="1012" t="s">
        <v>109</v>
      </c>
      <c r="F567" s="1013">
        <v>39836</v>
      </c>
      <c r="G567" s="1012" t="s">
        <v>285</v>
      </c>
      <c r="H567" s="1015">
        <v>10650000</v>
      </c>
      <c r="I567" s="1015">
        <v>0</v>
      </c>
      <c r="J567" s="1015">
        <v>13498324.83</v>
      </c>
      <c r="K567" s="1012" t="s">
        <v>898</v>
      </c>
      <c r="L567" s="1015"/>
      <c r="M567" s="1015"/>
      <c r="N567" s="1016"/>
      <c r="O567" s="1015"/>
      <c r="P567" s="1015"/>
      <c r="Q567" s="1015"/>
      <c r="R567" s="1015"/>
      <c r="S567" s="1016"/>
    </row>
    <row r="568" spans="1:19">
      <c r="A568" s="1012" t="s">
        <v>1450</v>
      </c>
      <c r="B568" s="1012" t="s">
        <v>283</v>
      </c>
      <c r="C568" s="1012" t="s">
        <v>1451</v>
      </c>
      <c r="D568" s="1012" t="s">
        <v>1452</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1450</v>
      </c>
      <c r="B569" s="1012" t="s">
        <v>283</v>
      </c>
      <c r="C569" s="1012" t="s">
        <v>1451</v>
      </c>
      <c r="D569" s="1012" t="s">
        <v>1452</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1450</v>
      </c>
      <c r="B570" s="1012" t="s">
        <v>283</v>
      </c>
      <c r="C570" s="1012" t="s">
        <v>1451</v>
      </c>
      <c r="D570" s="1012" t="s">
        <v>1452</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1453</v>
      </c>
      <c r="B571" s="1012" t="s">
        <v>924</v>
      </c>
      <c r="C571" s="1012" t="s">
        <v>1454</v>
      </c>
      <c r="D571" s="1012" t="s">
        <v>1455</v>
      </c>
      <c r="E571" s="1012" t="s">
        <v>19</v>
      </c>
      <c r="F571" s="1013">
        <v>39899</v>
      </c>
      <c r="G571" s="1012" t="s">
        <v>285</v>
      </c>
      <c r="H571" s="1015">
        <v>2400000</v>
      </c>
      <c r="I571" s="1015">
        <v>0</v>
      </c>
      <c r="J571" s="1015">
        <v>3210755.6</v>
      </c>
      <c r="K571" s="1012" t="s">
        <v>898</v>
      </c>
      <c r="L571" s="1015"/>
      <c r="M571" s="1015"/>
      <c r="N571" s="1016"/>
      <c r="O571" s="1015"/>
      <c r="P571" s="1015"/>
      <c r="Q571" s="1015"/>
      <c r="R571" s="1015"/>
      <c r="S571" s="1016"/>
    </row>
    <row r="572" spans="1:19">
      <c r="A572" s="1012" t="s">
        <v>1453</v>
      </c>
      <c r="B572" s="1012" t="s">
        <v>283</v>
      </c>
      <c r="C572" s="1012" t="s">
        <v>1454</v>
      </c>
      <c r="D572" s="1012" t="s">
        <v>1455</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1453</v>
      </c>
      <c r="B573" s="1012" t="s">
        <v>283</v>
      </c>
      <c r="C573" s="1012" t="s">
        <v>1454</v>
      </c>
      <c r="D573" s="1012" t="s">
        <v>1455</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1456</v>
      </c>
      <c r="B574" s="1012" t="s">
        <v>1354</v>
      </c>
      <c r="C574" s="1012" t="s">
        <v>1457</v>
      </c>
      <c r="D574" s="1012" t="s">
        <v>1458</v>
      </c>
      <c r="E574" s="1012" t="s">
        <v>6</v>
      </c>
      <c r="F574" s="1013">
        <v>39787</v>
      </c>
      <c r="G574" s="1012" t="s">
        <v>284</v>
      </c>
      <c r="H574" s="1015">
        <v>130000000</v>
      </c>
      <c r="I574" s="1015">
        <v>0</v>
      </c>
      <c r="J574" s="1015">
        <v>136046583.33000001</v>
      </c>
      <c r="K574" s="1012" t="s">
        <v>1196</v>
      </c>
      <c r="L574" s="1015"/>
      <c r="M574" s="1015"/>
      <c r="N574" s="1016"/>
      <c r="O574" s="1015"/>
      <c r="P574" s="1015"/>
      <c r="Q574" s="1015"/>
      <c r="R574" s="1015"/>
      <c r="S574" s="1016"/>
    </row>
    <row r="575" spans="1:19">
      <c r="A575" s="1012" t="s">
        <v>1456</v>
      </c>
      <c r="B575" s="1012" t="s">
        <v>283</v>
      </c>
      <c r="C575" s="1012" t="s">
        <v>1457</v>
      </c>
      <c r="D575" s="1012" t="s">
        <v>1458</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1456</v>
      </c>
      <c r="B576" s="1012" t="s">
        <v>283</v>
      </c>
      <c r="C576" s="1012" t="s">
        <v>1457</v>
      </c>
      <c r="D576" s="1012" t="s">
        <v>1458</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1456</v>
      </c>
      <c r="B577" s="1012" t="s">
        <v>283</v>
      </c>
      <c r="C577" s="1012" t="s">
        <v>1457</v>
      </c>
      <c r="D577" s="1012" t="s">
        <v>1458</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1459</v>
      </c>
      <c r="B578" s="1012" t="s">
        <v>900</v>
      </c>
      <c r="C578" s="1012" t="s">
        <v>1460</v>
      </c>
      <c r="D578" s="1012" t="s">
        <v>1461</v>
      </c>
      <c r="E578" s="1012" t="s">
        <v>1462</v>
      </c>
      <c r="F578" s="1013">
        <v>39871</v>
      </c>
      <c r="G578" s="1012" t="s">
        <v>285</v>
      </c>
      <c r="H578" s="1015">
        <v>19891000</v>
      </c>
      <c r="I578" s="1015">
        <v>0</v>
      </c>
      <c r="J578" s="1015">
        <v>23686592.329999998</v>
      </c>
      <c r="K578" s="1012" t="s">
        <v>1196</v>
      </c>
      <c r="L578" s="1015"/>
      <c r="M578" s="1015"/>
      <c r="N578" s="1016"/>
      <c r="O578" s="1015"/>
      <c r="P578" s="1015"/>
      <c r="Q578" s="1015"/>
      <c r="R578" s="1015"/>
      <c r="S578" s="1016"/>
    </row>
    <row r="579" spans="1:19">
      <c r="A579" s="1012" t="s">
        <v>1459</v>
      </c>
      <c r="B579" s="1012" t="s">
        <v>283</v>
      </c>
      <c r="C579" s="1012" t="s">
        <v>1460</v>
      </c>
      <c r="D579" s="1012" t="s">
        <v>1461</v>
      </c>
      <c r="E579" s="1012" t="s">
        <v>1462</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1463</v>
      </c>
      <c r="B580" s="1012" t="s">
        <v>1464</v>
      </c>
      <c r="C580" s="1012" t="s">
        <v>1465</v>
      </c>
      <c r="D580" s="1012" t="s">
        <v>1466</v>
      </c>
      <c r="E580" s="1012" t="s">
        <v>217</v>
      </c>
      <c r="F580" s="1013">
        <v>39948</v>
      </c>
      <c r="G580" s="1012" t="s">
        <v>922</v>
      </c>
      <c r="H580" s="1015">
        <v>2639000</v>
      </c>
      <c r="I580" s="1015">
        <v>0</v>
      </c>
      <c r="J580" s="1015">
        <v>3283338.96</v>
      </c>
      <c r="K580" s="1012" t="s">
        <v>1196</v>
      </c>
      <c r="L580" s="1015"/>
      <c r="M580" s="1015"/>
      <c r="N580" s="1016"/>
      <c r="O580" s="1015"/>
      <c r="P580" s="1015"/>
      <c r="Q580" s="1015"/>
      <c r="R580" s="1015"/>
      <c r="S580" s="1016"/>
    </row>
    <row r="581" spans="1:19">
      <c r="A581" s="1012" t="s">
        <v>1463</v>
      </c>
      <c r="B581" s="1012" t="s">
        <v>283</v>
      </c>
      <c r="C581" s="1012" t="s">
        <v>1465</v>
      </c>
      <c r="D581" s="1012" t="s">
        <v>1466</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1467</v>
      </c>
      <c r="B582" s="1012" t="s">
        <v>905</v>
      </c>
      <c r="C582" s="1012" t="s">
        <v>1468</v>
      </c>
      <c r="D582" s="1012" t="s">
        <v>1469</v>
      </c>
      <c r="E582" s="1012" t="s">
        <v>967</v>
      </c>
      <c r="F582" s="1013">
        <v>40151</v>
      </c>
      <c r="G582" s="1012" t="s">
        <v>285</v>
      </c>
      <c r="H582" s="1015">
        <v>9000000</v>
      </c>
      <c r="I582" s="1015">
        <v>0</v>
      </c>
      <c r="J582" s="1015">
        <v>6598331.1500000004</v>
      </c>
      <c r="K582" s="1012" t="s">
        <v>898</v>
      </c>
      <c r="L582" s="1015"/>
      <c r="M582" s="1015"/>
      <c r="N582" s="1016"/>
      <c r="O582" s="1015"/>
      <c r="P582" s="1015"/>
      <c r="Q582" s="1015"/>
      <c r="R582" s="1015"/>
      <c r="S582" s="1016"/>
    </row>
    <row r="583" spans="1:19">
      <c r="A583" s="1012" t="s">
        <v>1467</v>
      </c>
      <c r="B583" s="1012" t="s">
        <v>283</v>
      </c>
      <c r="C583" s="1012" t="s">
        <v>1468</v>
      </c>
      <c r="D583" s="1012" t="s">
        <v>1469</v>
      </c>
      <c r="E583" s="1012" t="s">
        <v>967</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1467</v>
      </c>
      <c r="B584" s="1012" t="s">
        <v>283</v>
      </c>
      <c r="C584" s="1012" t="s">
        <v>1468</v>
      </c>
      <c r="D584" s="1012" t="s">
        <v>1469</v>
      </c>
      <c r="E584" s="1012" t="s">
        <v>967</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1467</v>
      </c>
      <c r="B585" s="1012" t="s">
        <v>283</v>
      </c>
      <c r="C585" s="1012" t="s">
        <v>1468</v>
      </c>
      <c r="D585" s="1012" t="s">
        <v>1469</v>
      </c>
      <c r="E585" s="1012" t="s">
        <v>967</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1470</v>
      </c>
      <c r="B586" s="1012" t="s">
        <v>1210</v>
      </c>
      <c r="C586" s="1012" t="s">
        <v>1471</v>
      </c>
      <c r="D586" s="1012" t="s">
        <v>1472</v>
      </c>
      <c r="E586" s="1012" t="s">
        <v>23</v>
      </c>
      <c r="F586" s="1013">
        <v>39857</v>
      </c>
      <c r="G586" s="1012" t="s">
        <v>285</v>
      </c>
      <c r="H586" s="1015">
        <v>1173000</v>
      </c>
      <c r="I586" s="1015">
        <v>0</v>
      </c>
      <c r="J586" s="1015">
        <v>2781331.97</v>
      </c>
      <c r="K586" s="1012" t="s">
        <v>898</v>
      </c>
      <c r="L586" s="1015"/>
      <c r="M586" s="1015"/>
      <c r="N586" s="1016"/>
      <c r="O586" s="1015"/>
      <c r="P586" s="1015"/>
      <c r="Q586" s="1015"/>
      <c r="R586" s="1015"/>
      <c r="S586" s="1016"/>
    </row>
    <row r="587" spans="1:19">
      <c r="A587" s="1012" t="s">
        <v>1470</v>
      </c>
      <c r="B587" s="1012" t="s">
        <v>283</v>
      </c>
      <c r="C587" s="1012" t="s">
        <v>1471</v>
      </c>
      <c r="D587" s="1012" t="s">
        <v>1472</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1470</v>
      </c>
      <c r="B588" s="1012" t="s">
        <v>283</v>
      </c>
      <c r="C588" s="1012" t="s">
        <v>1471</v>
      </c>
      <c r="D588" s="1012" t="s">
        <v>1472</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1470</v>
      </c>
      <c r="B589" s="1012" t="s">
        <v>283</v>
      </c>
      <c r="C589" s="1012" t="s">
        <v>1471</v>
      </c>
      <c r="D589" s="1012" t="s">
        <v>1472</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1470</v>
      </c>
      <c r="B590" s="1012" t="s">
        <v>283</v>
      </c>
      <c r="C590" s="1012" t="s">
        <v>1471</v>
      </c>
      <c r="D590" s="1012" t="s">
        <v>1472</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1473</v>
      </c>
      <c r="B591" s="1012" t="s">
        <v>919</v>
      </c>
      <c r="C591" s="1012" t="s">
        <v>1474</v>
      </c>
      <c r="D591" s="1012" t="s">
        <v>1185</v>
      </c>
      <c r="E591" s="1012" t="s">
        <v>998</v>
      </c>
      <c r="F591" s="1013">
        <v>39955</v>
      </c>
      <c r="G591" s="1012" t="s">
        <v>922</v>
      </c>
      <c r="H591" s="1015">
        <v>20445000</v>
      </c>
      <c r="I591" s="1015">
        <v>0</v>
      </c>
      <c r="J591" s="1015">
        <v>21101618.190000001</v>
      </c>
      <c r="K591" s="1012" t="s">
        <v>898</v>
      </c>
      <c r="L591" s="1015"/>
      <c r="M591" s="1015"/>
      <c r="N591" s="1016"/>
      <c r="O591" s="1015"/>
      <c r="P591" s="1015"/>
      <c r="Q591" s="1015"/>
      <c r="R591" s="1015"/>
      <c r="S591" s="1016"/>
    </row>
    <row r="592" spans="1:19">
      <c r="A592" s="1012" t="s">
        <v>1473</v>
      </c>
      <c r="B592" s="1012" t="s">
        <v>283</v>
      </c>
      <c r="C592" s="1012" t="s">
        <v>1474</v>
      </c>
      <c r="D592" s="1012" t="s">
        <v>1185</v>
      </c>
      <c r="E592" s="1012" t="s">
        <v>998</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1473</v>
      </c>
      <c r="B593" s="1012" t="s">
        <v>283</v>
      </c>
      <c r="C593" s="1012" t="s">
        <v>1474</v>
      </c>
      <c r="D593" s="1012" t="s">
        <v>1185</v>
      </c>
      <c r="E593" s="1012" t="s">
        <v>998</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1473</v>
      </c>
      <c r="B594" s="1012" t="s">
        <v>283</v>
      </c>
      <c r="C594" s="1012" t="s">
        <v>1474</v>
      </c>
      <c r="D594" s="1012" t="s">
        <v>1185</v>
      </c>
      <c r="E594" s="1012" t="s">
        <v>998</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1473</v>
      </c>
      <c r="B595" s="1012" t="s">
        <v>283</v>
      </c>
      <c r="C595" s="1012" t="s">
        <v>1474</v>
      </c>
      <c r="D595" s="1012" t="s">
        <v>1185</v>
      </c>
      <c r="E595" s="1012" t="s">
        <v>998</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1475</v>
      </c>
      <c r="B596" s="1012" t="s">
        <v>905</v>
      </c>
      <c r="C596" s="1012" t="s">
        <v>1476</v>
      </c>
      <c r="D596" s="1012" t="s">
        <v>1136</v>
      </c>
      <c r="E596" s="1012" t="s">
        <v>998</v>
      </c>
      <c r="F596" s="1013">
        <v>39829</v>
      </c>
      <c r="G596" s="1012" t="s">
        <v>285</v>
      </c>
      <c r="H596" s="1015">
        <v>146053000</v>
      </c>
      <c r="I596" s="1015">
        <v>0</v>
      </c>
      <c r="J596" s="1015">
        <v>87459858.689999998</v>
      </c>
      <c r="K596" s="1012" t="s">
        <v>898</v>
      </c>
      <c r="L596" s="1015"/>
      <c r="M596" s="1015"/>
      <c r="N596" s="1016"/>
      <c r="O596" s="1015"/>
      <c r="P596" s="1015"/>
      <c r="Q596" s="1015"/>
      <c r="R596" s="1015"/>
      <c r="S596" s="1016"/>
    </row>
    <row r="597" spans="1:19">
      <c r="A597" s="1012" t="s">
        <v>1475</v>
      </c>
      <c r="B597" s="1012" t="s">
        <v>283</v>
      </c>
      <c r="C597" s="1012" t="s">
        <v>1476</v>
      </c>
      <c r="D597" s="1012" t="s">
        <v>1136</v>
      </c>
      <c r="E597" s="1012" t="s">
        <v>998</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1475</v>
      </c>
      <c r="B598" s="1012" t="s">
        <v>283</v>
      </c>
      <c r="C598" s="1012" t="s">
        <v>1476</v>
      </c>
      <c r="D598" s="1012" t="s">
        <v>1136</v>
      </c>
      <c r="E598" s="1012" t="s">
        <v>998</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1475</v>
      </c>
      <c r="B599" s="1012" t="s">
        <v>283</v>
      </c>
      <c r="C599" s="1012" t="s">
        <v>1476</v>
      </c>
      <c r="D599" s="1012" t="s">
        <v>1136</v>
      </c>
      <c r="E599" s="1012" t="s">
        <v>998</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1477</v>
      </c>
      <c r="B600" s="1012" t="s">
        <v>858</v>
      </c>
      <c r="C600" s="1012" t="s">
        <v>1478</v>
      </c>
      <c r="D600" s="1012" t="s">
        <v>1479</v>
      </c>
      <c r="E600" s="1012" t="s">
        <v>89</v>
      </c>
      <c r="F600" s="1013">
        <v>39885</v>
      </c>
      <c r="G600" s="1012" t="s">
        <v>284</v>
      </c>
      <c r="H600" s="1015">
        <v>1224558000</v>
      </c>
      <c r="I600" s="1015">
        <v>0</v>
      </c>
      <c r="J600" s="1015">
        <v>1464248844</v>
      </c>
      <c r="K600" s="1012" t="s">
        <v>1196</v>
      </c>
      <c r="L600" s="1015"/>
      <c r="M600" s="1015"/>
      <c r="N600" s="1016"/>
      <c r="O600" s="1015"/>
      <c r="P600" s="1015"/>
      <c r="Q600" s="1015"/>
      <c r="R600" s="1015"/>
      <c r="S600" s="1016"/>
    </row>
    <row r="601" spans="1:19">
      <c r="A601" s="1012" t="s">
        <v>1477</v>
      </c>
      <c r="B601" s="1012" t="s">
        <v>283</v>
      </c>
      <c r="C601" s="1012" t="s">
        <v>1478</v>
      </c>
      <c r="D601" s="1012" t="s">
        <v>1479</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1477</v>
      </c>
      <c r="B602" s="1012" t="s">
        <v>283</v>
      </c>
      <c r="C602" s="1012" t="s">
        <v>1478</v>
      </c>
      <c r="D602" s="1012" t="s">
        <v>1479</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1480</v>
      </c>
      <c r="B603" s="1012" t="s">
        <v>1013</v>
      </c>
      <c r="C603" s="1012" t="s">
        <v>1481</v>
      </c>
      <c r="D603" s="1012" t="s">
        <v>1482</v>
      </c>
      <c r="E603" s="1012" t="s">
        <v>239</v>
      </c>
      <c r="F603" s="1013">
        <v>39843</v>
      </c>
      <c r="G603" s="1012" t="s">
        <v>284</v>
      </c>
      <c r="H603" s="1015">
        <v>11750000</v>
      </c>
      <c r="I603" s="1015">
        <v>0</v>
      </c>
      <c r="J603" s="1015">
        <v>13683277.609999999</v>
      </c>
      <c r="K603" s="1012" t="s">
        <v>1196</v>
      </c>
      <c r="L603" s="1015"/>
      <c r="M603" s="1015"/>
      <c r="N603" s="1016"/>
      <c r="O603" s="1015"/>
      <c r="P603" s="1015"/>
      <c r="Q603" s="1015"/>
      <c r="R603" s="1015"/>
      <c r="S603" s="1016"/>
    </row>
    <row r="604" spans="1:19">
      <c r="A604" s="1012" t="s">
        <v>1480</v>
      </c>
      <c r="B604" s="1012" t="s">
        <v>283</v>
      </c>
      <c r="C604" s="1012" t="s">
        <v>1481</v>
      </c>
      <c r="D604" s="1012" t="s">
        <v>1482</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1480</v>
      </c>
      <c r="B605" s="1012" t="s">
        <v>283</v>
      </c>
      <c r="C605" s="1012" t="s">
        <v>1481</v>
      </c>
      <c r="D605" s="1012" t="s">
        <v>1482</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1483</v>
      </c>
      <c r="B606" s="1012" t="s">
        <v>1282</v>
      </c>
      <c r="C606" s="1012" t="s">
        <v>1484</v>
      </c>
      <c r="D606" s="1012" t="s">
        <v>1485</v>
      </c>
      <c r="E606" s="1012" t="s">
        <v>109</v>
      </c>
      <c r="F606" s="1013">
        <v>39983</v>
      </c>
      <c r="G606" s="1012" t="s">
        <v>922</v>
      </c>
      <c r="H606" s="1015">
        <v>12000000</v>
      </c>
      <c r="I606" s="1015">
        <v>0</v>
      </c>
      <c r="J606" s="1015">
        <v>17424285.82</v>
      </c>
      <c r="K606" s="1012" t="s">
        <v>1196</v>
      </c>
      <c r="L606" s="1015"/>
      <c r="M606" s="1015"/>
      <c r="N606" s="1016"/>
      <c r="O606" s="1015"/>
      <c r="P606" s="1015"/>
      <c r="Q606" s="1015"/>
      <c r="R606" s="1015"/>
      <c r="S606" s="1016"/>
    </row>
    <row r="607" spans="1:19">
      <c r="A607" s="1012" t="s">
        <v>1483</v>
      </c>
      <c r="B607" s="1012" t="s">
        <v>283</v>
      </c>
      <c r="C607" s="1012" t="s">
        <v>1484</v>
      </c>
      <c r="D607" s="1012" t="s">
        <v>1485</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1483</v>
      </c>
      <c r="B608" s="1012" t="s">
        <v>283</v>
      </c>
      <c r="C608" s="1012" t="s">
        <v>1484</v>
      </c>
      <c r="D608" s="1012" t="s">
        <v>1485</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1483</v>
      </c>
      <c r="B609" s="1012" t="s">
        <v>283</v>
      </c>
      <c r="C609" s="1012" t="s">
        <v>1484</v>
      </c>
      <c r="D609" s="1012" t="s">
        <v>1485</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1486</v>
      </c>
      <c r="B610" s="1012" t="s">
        <v>1487</v>
      </c>
      <c r="C610" s="1012" t="s">
        <v>1488</v>
      </c>
      <c r="D610" s="1012" t="s">
        <v>1489</v>
      </c>
      <c r="E610" s="1012" t="s">
        <v>967</v>
      </c>
      <c r="F610" s="1013">
        <v>39787</v>
      </c>
      <c r="G610" s="1012" t="s">
        <v>284</v>
      </c>
      <c r="H610" s="1015">
        <v>38235000</v>
      </c>
      <c r="I610" s="1015">
        <v>0</v>
      </c>
      <c r="J610" s="1015">
        <v>44847153.759999998</v>
      </c>
      <c r="K610" s="1012" t="s">
        <v>1196</v>
      </c>
      <c r="L610" s="1015"/>
      <c r="M610" s="1015"/>
      <c r="N610" s="1016"/>
      <c r="O610" s="1015"/>
      <c r="P610" s="1015"/>
      <c r="Q610" s="1015"/>
      <c r="R610" s="1015"/>
      <c r="S610" s="1016"/>
    </row>
    <row r="611" spans="1:19">
      <c r="A611" s="1012" t="s">
        <v>1486</v>
      </c>
      <c r="B611" s="1012" t="s">
        <v>283</v>
      </c>
      <c r="C611" s="1012" t="s">
        <v>1488</v>
      </c>
      <c r="D611" s="1012" t="s">
        <v>1489</v>
      </c>
      <c r="E611" s="1012" t="s">
        <v>967</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1486</v>
      </c>
      <c r="B612" s="1012" t="s">
        <v>283</v>
      </c>
      <c r="C612" s="1012" t="s">
        <v>1488</v>
      </c>
      <c r="D612" s="1012" t="s">
        <v>1489</v>
      </c>
      <c r="E612" s="1012" t="s">
        <v>967</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1486</v>
      </c>
      <c r="B613" s="1012" t="s">
        <v>283</v>
      </c>
      <c r="C613" s="1012" t="s">
        <v>1488</v>
      </c>
      <c r="D613" s="1012" t="s">
        <v>1489</v>
      </c>
      <c r="E613" s="1012" t="s">
        <v>967</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1490</v>
      </c>
      <c r="B614" s="1012" t="s">
        <v>1354</v>
      </c>
      <c r="C614" s="1012" t="s">
        <v>1491</v>
      </c>
      <c r="D614" s="1012" t="s">
        <v>1492</v>
      </c>
      <c r="E614" s="1012" t="s">
        <v>6</v>
      </c>
      <c r="F614" s="1013">
        <v>39787</v>
      </c>
      <c r="G614" s="1012" t="s">
        <v>284</v>
      </c>
      <c r="H614" s="1015">
        <v>306546000</v>
      </c>
      <c r="I614" s="1015">
        <v>0</v>
      </c>
      <c r="J614" s="1015">
        <v>352722420</v>
      </c>
      <c r="K614" s="1012" t="s">
        <v>1196</v>
      </c>
      <c r="L614" s="1015"/>
      <c r="M614" s="1015"/>
      <c r="N614" s="1016"/>
      <c r="O614" s="1015"/>
      <c r="P614" s="1015"/>
      <c r="Q614" s="1015"/>
      <c r="R614" s="1015"/>
      <c r="S614" s="1016"/>
    </row>
    <row r="615" spans="1:19">
      <c r="A615" s="1012" t="s">
        <v>1490</v>
      </c>
      <c r="B615" s="1012" t="s">
        <v>283</v>
      </c>
      <c r="C615" s="1012" t="s">
        <v>1491</v>
      </c>
      <c r="D615" s="1012" t="s">
        <v>1492</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1490</v>
      </c>
      <c r="B616" s="1012" t="s">
        <v>283</v>
      </c>
      <c r="C616" s="1012" t="s">
        <v>1491</v>
      </c>
      <c r="D616" s="1012" t="s">
        <v>1492</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1493</v>
      </c>
      <c r="B617" s="1012"/>
      <c r="C617" s="1012" t="s">
        <v>1494</v>
      </c>
      <c r="D617" s="1012" t="s">
        <v>1495</v>
      </c>
      <c r="E617" s="1012" t="s">
        <v>246</v>
      </c>
      <c r="F617" s="1013">
        <v>39822</v>
      </c>
      <c r="G617" s="1012" t="s">
        <v>284</v>
      </c>
      <c r="H617" s="1015">
        <v>24000000</v>
      </c>
      <c r="I617" s="1015">
        <v>0</v>
      </c>
      <c r="J617" s="1015">
        <v>28568653.600000001</v>
      </c>
      <c r="K617" s="1012" t="s">
        <v>898</v>
      </c>
      <c r="L617" s="1015"/>
      <c r="M617" s="1015"/>
      <c r="N617" s="1016"/>
      <c r="O617" s="1015"/>
      <c r="P617" s="1015"/>
      <c r="Q617" s="1015"/>
      <c r="R617" s="1015"/>
      <c r="S617" s="1016"/>
    </row>
    <row r="618" spans="1:19">
      <c r="A618" s="1012" t="s">
        <v>1493</v>
      </c>
      <c r="B618" s="1012" t="s">
        <v>283</v>
      </c>
      <c r="C618" s="1012" t="s">
        <v>1494</v>
      </c>
      <c r="D618" s="1012" t="s">
        <v>1495</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1493</v>
      </c>
      <c r="B619" s="1012" t="s">
        <v>283</v>
      </c>
      <c r="C619" s="1012" t="s">
        <v>1494</v>
      </c>
      <c r="D619" s="1012" t="s">
        <v>1495</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1493</v>
      </c>
      <c r="B620" s="1012" t="s">
        <v>283</v>
      </c>
      <c r="C620" s="1012" t="s">
        <v>1494</v>
      </c>
      <c r="D620" s="1012" t="s">
        <v>1495</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1493</v>
      </c>
      <c r="B621" s="1012" t="s">
        <v>283</v>
      </c>
      <c r="C621" s="1012" t="s">
        <v>1494</v>
      </c>
      <c r="D621" s="1012" t="s">
        <v>1495</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1496</v>
      </c>
      <c r="B622" s="1012" t="s">
        <v>1497</v>
      </c>
      <c r="C622" s="1012" t="s">
        <v>1498</v>
      </c>
      <c r="D622" s="1012" t="s">
        <v>1499</v>
      </c>
      <c r="E622" s="1012" t="s">
        <v>105</v>
      </c>
      <c r="F622" s="1013">
        <v>39829</v>
      </c>
      <c r="G622" s="1012" t="s">
        <v>284</v>
      </c>
      <c r="H622" s="1015">
        <v>17949000</v>
      </c>
      <c r="I622" s="1015">
        <v>0</v>
      </c>
      <c r="J622" s="1015">
        <v>23397494.079999998</v>
      </c>
      <c r="K622" s="1012" t="s">
        <v>1196</v>
      </c>
      <c r="L622" s="1015"/>
      <c r="M622" s="1015"/>
      <c r="N622" s="1016"/>
      <c r="O622" s="1015"/>
      <c r="P622" s="1015"/>
      <c r="Q622" s="1015"/>
      <c r="R622" s="1015"/>
      <c r="S622" s="1016"/>
    </row>
    <row r="623" spans="1:19">
      <c r="A623" s="1012" t="s">
        <v>1496</v>
      </c>
      <c r="B623" s="1012" t="s">
        <v>283</v>
      </c>
      <c r="C623" s="1012" t="s">
        <v>1498</v>
      </c>
      <c r="D623" s="1012" t="s">
        <v>1499</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1496</v>
      </c>
      <c r="B624" s="1012" t="s">
        <v>283</v>
      </c>
      <c r="C624" s="1012" t="s">
        <v>1498</v>
      </c>
      <c r="D624" s="1012" t="s">
        <v>1499</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1500</v>
      </c>
      <c r="B625" s="1012" t="s">
        <v>1013</v>
      </c>
      <c r="C625" s="1012" t="s">
        <v>1501</v>
      </c>
      <c r="D625" s="1012" t="s">
        <v>1502</v>
      </c>
      <c r="E625" s="1012" t="s">
        <v>239</v>
      </c>
      <c r="F625" s="1013">
        <v>39805</v>
      </c>
      <c r="G625" s="1012" t="s">
        <v>284</v>
      </c>
      <c r="H625" s="1015">
        <v>7500000</v>
      </c>
      <c r="I625" s="1015">
        <v>0</v>
      </c>
      <c r="J625" s="1015">
        <v>8545904.6699999999</v>
      </c>
      <c r="K625" s="1012" t="s">
        <v>1196</v>
      </c>
      <c r="L625" s="1015"/>
      <c r="M625" s="1015"/>
      <c r="N625" s="1016"/>
      <c r="O625" s="1015"/>
      <c r="P625" s="1015"/>
      <c r="Q625" s="1015"/>
      <c r="R625" s="1015"/>
      <c r="S625" s="1016"/>
    </row>
    <row r="626" spans="1:19">
      <c r="A626" s="1012" t="s">
        <v>1500</v>
      </c>
      <c r="B626" s="1012" t="s">
        <v>283</v>
      </c>
      <c r="C626" s="1012" t="s">
        <v>1501</v>
      </c>
      <c r="D626" s="1012" t="s">
        <v>1502</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1500</v>
      </c>
      <c r="B627" s="1012" t="s">
        <v>283</v>
      </c>
      <c r="C627" s="1012" t="s">
        <v>1501</v>
      </c>
      <c r="D627" s="1012" t="s">
        <v>1502</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1503</v>
      </c>
      <c r="B628" s="1012" t="s">
        <v>953</v>
      </c>
      <c r="C628" s="1012" t="s">
        <v>1504</v>
      </c>
      <c r="D628" s="1012" t="s">
        <v>1116</v>
      </c>
      <c r="E628" s="1012" t="s">
        <v>166</v>
      </c>
      <c r="F628" s="1013">
        <v>39787</v>
      </c>
      <c r="G628" s="1012" t="s">
        <v>284</v>
      </c>
      <c r="H628" s="1015">
        <v>34000000</v>
      </c>
      <c r="I628" s="1015">
        <v>0</v>
      </c>
      <c r="J628" s="1015">
        <v>39415959.890000001</v>
      </c>
      <c r="K628" s="1012" t="s">
        <v>1196</v>
      </c>
      <c r="L628" s="1015"/>
      <c r="M628" s="1015"/>
      <c r="N628" s="1016"/>
      <c r="O628" s="1015"/>
      <c r="P628" s="1015"/>
      <c r="Q628" s="1015"/>
      <c r="R628" s="1015"/>
      <c r="S628" s="1016"/>
    </row>
    <row r="629" spans="1:19">
      <c r="A629" s="1012" t="s">
        <v>1503</v>
      </c>
      <c r="B629" s="1012" t="s">
        <v>283</v>
      </c>
      <c r="C629" s="1012" t="s">
        <v>1504</v>
      </c>
      <c r="D629" s="1012" t="s">
        <v>1116</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1503</v>
      </c>
      <c r="B630" s="1012" t="s">
        <v>283</v>
      </c>
      <c r="C630" s="1012" t="s">
        <v>1504</v>
      </c>
      <c r="D630" s="1012" t="s">
        <v>1116</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1505</v>
      </c>
      <c r="B631" s="1012" t="s">
        <v>858</v>
      </c>
      <c r="C631" s="1012" t="s">
        <v>1506</v>
      </c>
      <c r="D631" s="1012" t="s">
        <v>1507</v>
      </c>
      <c r="E631" s="1012" t="s">
        <v>998</v>
      </c>
      <c r="F631" s="1013">
        <v>39801</v>
      </c>
      <c r="G631" s="1012" t="s">
        <v>284</v>
      </c>
      <c r="H631" s="1015">
        <v>35000000</v>
      </c>
      <c r="I631" s="1015">
        <v>0</v>
      </c>
      <c r="J631" s="1015">
        <v>42801933.329999998</v>
      </c>
      <c r="K631" s="1012" t="s">
        <v>1196</v>
      </c>
      <c r="L631" s="1015"/>
      <c r="M631" s="1015"/>
      <c r="N631" s="1016"/>
      <c r="O631" s="1015"/>
      <c r="P631" s="1015"/>
      <c r="Q631" s="1015"/>
      <c r="R631" s="1015"/>
      <c r="S631" s="1016"/>
    </row>
    <row r="632" spans="1:19">
      <c r="A632" s="1012" t="s">
        <v>1505</v>
      </c>
      <c r="B632" s="1012" t="s">
        <v>283</v>
      </c>
      <c r="C632" s="1012" t="s">
        <v>1506</v>
      </c>
      <c r="D632" s="1012" t="s">
        <v>1507</v>
      </c>
      <c r="E632" s="1012" t="s">
        <v>998</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1505</v>
      </c>
      <c r="B633" s="1012" t="s">
        <v>283</v>
      </c>
      <c r="C633" s="1012" t="s">
        <v>1506</v>
      </c>
      <c r="D633" s="1012" t="s">
        <v>1507</v>
      </c>
      <c r="E633" s="1012" t="s">
        <v>998</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1508</v>
      </c>
      <c r="B634" s="1012" t="s">
        <v>900</v>
      </c>
      <c r="C634" s="1012" t="s">
        <v>1509</v>
      </c>
      <c r="D634" s="1012" t="s">
        <v>1510</v>
      </c>
      <c r="E634" s="1012" t="s">
        <v>239</v>
      </c>
      <c r="F634" s="1013">
        <v>39976</v>
      </c>
      <c r="G634" s="1012" t="s">
        <v>285</v>
      </c>
      <c r="H634" s="1015">
        <v>4000000</v>
      </c>
      <c r="I634" s="1015">
        <v>0</v>
      </c>
      <c r="J634" s="1015">
        <v>4680205.5599999996</v>
      </c>
      <c r="K634" s="1012" t="s">
        <v>1196</v>
      </c>
      <c r="L634" s="1015"/>
      <c r="M634" s="1015"/>
      <c r="N634" s="1016"/>
      <c r="O634" s="1015"/>
      <c r="P634" s="1015"/>
      <c r="Q634" s="1015"/>
      <c r="R634" s="1015"/>
      <c r="S634" s="1016"/>
    </row>
    <row r="635" spans="1:19">
      <c r="A635" s="1012" t="s">
        <v>1508</v>
      </c>
      <c r="B635" s="1012" t="s">
        <v>283</v>
      </c>
      <c r="C635" s="1012" t="s">
        <v>1509</v>
      </c>
      <c r="D635" s="1012" t="s">
        <v>1510</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1511</v>
      </c>
      <c r="B636" s="1012" t="s">
        <v>2933</v>
      </c>
      <c r="C636" s="1012" t="s">
        <v>1512</v>
      </c>
      <c r="D636" s="1012" t="s">
        <v>1513</v>
      </c>
      <c r="E636" s="1012" t="s">
        <v>948</v>
      </c>
      <c r="F636" s="1013">
        <v>39843</v>
      </c>
      <c r="G636" s="1012" t="s">
        <v>285</v>
      </c>
      <c r="H636" s="1015">
        <v>8750000</v>
      </c>
      <c r="I636" s="1015">
        <v>0</v>
      </c>
      <c r="J636" s="1015">
        <v>10394872.560000001</v>
      </c>
      <c r="K636" s="1012" t="s">
        <v>1196</v>
      </c>
      <c r="L636" s="1015"/>
      <c r="M636" s="1015"/>
      <c r="N636" s="1016"/>
      <c r="O636" s="1015"/>
      <c r="P636" s="1015"/>
      <c r="Q636" s="1015"/>
      <c r="R636" s="1015"/>
      <c r="S636" s="1016"/>
    </row>
    <row r="637" spans="1:19">
      <c r="A637" s="1012" t="s">
        <v>1511</v>
      </c>
      <c r="B637" s="1012" t="s">
        <v>283</v>
      </c>
      <c r="C637" s="1012" t="s">
        <v>1512</v>
      </c>
      <c r="D637" s="1012" t="s">
        <v>1513</v>
      </c>
      <c r="E637" s="1012" t="s">
        <v>948</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1514</v>
      </c>
      <c r="B638" s="1012" t="s">
        <v>905</v>
      </c>
      <c r="C638" s="1012" t="s">
        <v>1515</v>
      </c>
      <c r="D638" s="1012" t="s">
        <v>1516</v>
      </c>
      <c r="E638" s="1012" t="s">
        <v>6</v>
      </c>
      <c r="F638" s="1013">
        <v>39801</v>
      </c>
      <c r="G638" s="1012" t="s">
        <v>285</v>
      </c>
      <c r="H638" s="1015">
        <v>43000000</v>
      </c>
      <c r="I638" s="1015">
        <v>0</v>
      </c>
      <c r="J638" s="1015">
        <v>47294527.289999999</v>
      </c>
      <c r="K638" s="1012" t="s">
        <v>898</v>
      </c>
      <c r="L638" s="1015"/>
      <c r="M638" s="1015"/>
      <c r="N638" s="1016"/>
      <c r="O638" s="1015"/>
      <c r="P638" s="1015"/>
      <c r="Q638" s="1015"/>
      <c r="R638" s="1015"/>
      <c r="S638" s="1016"/>
    </row>
    <row r="639" spans="1:19">
      <c r="A639" s="1012" t="s">
        <v>1514</v>
      </c>
      <c r="B639" s="1012" t="s">
        <v>283</v>
      </c>
      <c r="C639" s="1012" t="s">
        <v>1515</v>
      </c>
      <c r="D639" s="1012" t="s">
        <v>1516</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1514</v>
      </c>
      <c r="B640" s="1012" t="s">
        <v>283</v>
      </c>
      <c r="C640" s="1012" t="s">
        <v>1515</v>
      </c>
      <c r="D640" s="1012" t="s">
        <v>1516</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1514</v>
      </c>
      <c r="B641" s="1012" t="s">
        <v>283</v>
      </c>
      <c r="C641" s="1012" t="s">
        <v>1515</v>
      </c>
      <c r="D641" s="1012" t="s">
        <v>1516</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1514</v>
      </c>
      <c r="B642" s="1012" t="s">
        <v>283</v>
      </c>
      <c r="C642" s="1012" t="s">
        <v>1515</v>
      </c>
      <c r="D642" s="1012" t="s">
        <v>1516</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1514</v>
      </c>
      <c r="B643" s="1012" t="s">
        <v>283</v>
      </c>
      <c r="C643" s="1012" t="s">
        <v>1515</v>
      </c>
      <c r="D643" s="1012" t="s">
        <v>1516</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1514</v>
      </c>
      <c r="B644" s="1012" t="s">
        <v>283</v>
      </c>
      <c r="C644" s="1012" t="s">
        <v>1515</v>
      </c>
      <c r="D644" s="1012" t="s">
        <v>1516</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1517</v>
      </c>
      <c r="B645" s="1012" t="s">
        <v>1077</v>
      </c>
      <c r="C645" s="1012" t="s">
        <v>1518</v>
      </c>
      <c r="D645" s="1012" t="s">
        <v>1519</v>
      </c>
      <c r="E645" s="1012" t="s">
        <v>60</v>
      </c>
      <c r="F645" s="1013">
        <v>39843</v>
      </c>
      <c r="G645" s="1012" t="s">
        <v>285</v>
      </c>
      <c r="H645" s="1015">
        <v>4609000</v>
      </c>
      <c r="I645" s="1015">
        <v>0</v>
      </c>
      <c r="J645" s="1015">
        <v>9405391.2799999993</v>
      </c>
      <c r="K645" s="1012" t="s">
        <v>898</v>
      </c>
      <c r="L645" s="1015"/>
      <c r="M645" s="1015"/>
      <c r="N645" s="1016"/>
      <c r="O645" s="1015"/>
      <c r="P645" s="1015"/>
      <c r="Q645" s="1015"/>
      <c r="R645" s="1015"/>
      <c r="S645" s="1016"/>
    </row>
    <row r="646" spans="1:19">
      <c r="A646" s="1012" t="s">
        <v>1517</v>
      </c>
      <c r="B646" s="1012" t="s">
        <v>283</v>
      </c>
      <c r="C646" s="1012" t="s">
        <v>1518</v>
      </c>
      <c r="D646" s="1012" t="s">
        <v>1519</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1517</v>
      </c>
      <c r="B647" s="1012" t="s">
        <v>283</v>
      </c>
      <c r="C647" s="1012" t="s">
        <v>1518</v>
      </c>
      <c r="D647" s="1012" t="s">
        <v>1519</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1517</v>
      </c>
      <c r="B648" s="1012" t="s">
        <v>283</v>
      </c>
      <c r="C648" s="1012" t="s">
        <v>1518</v>
      </c>
      <c r="D648" s="1012" t="s">
        <v>1519</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1517</v>
      </c>
      <c r="B649" s="1012" t="s">
        <v>283</v>
      </c>
      <c r="C649" s="1012" t="s">
        <v>1518</v>
      </c>
      <c r="D649" s="1012" t="s">
        <v>1519</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1517</v>
      </c>
      <c r="B650" s="1012" t="s">
        <v>283</v>
      </c>
      <c r="C650" s="1012" t="s">
        <v>1518</v>
      </c>
      <c r="D650" s="1012" t="s">
        <v>1519</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1520</v>
      </c>
      <c r="B651" s="1012" t="s">
        <v>905</v>
      </c>
      <c r="C651" s="1012" t="s">
        <v>1521</v>
      </c>
      <c r="D651" s="1012" t="s">
        <v>1522</v>
      </c>
      <c r="E651" s="1012" t="s">
        <v>105</v>
      </c>
      <c r="F651" s="1013">
        <v>39850</v>
      </c>
      <c r="G651" s="1012" t="s">
        <v>285</v>
      </c>
      <c r="H651" s="1015">
        <v>17000000</v>
      </c>
      <c r="I651" s="1015">
        <v>0</v>
      </c>
      <c r="J651" s="1015">
        <v>20119744.449999999</v>
      </c>
      <c r="K651" s="1012" t="s">
        <v>898</v>
      </c>
      <c r="L651" s="1015"/>
      <c r="M651" s="1015"/>
      <c r="N651" s="1016"/>
      <c r="O651" s="1015"/>
      <c r="P651" s="1015"/>
      <c r="Q651" s="1015"/>
      <c r="R651" s="1015"/>
      <c r="S651" s="1016"/>
    </row>
    <row r="652" spans="1:19">
      <c r="A652" s="1012" t="s">
        <v>1520</v>
      </c>
      <c r="B652" s="1012" t="s">
        <v>283</v>
      </c>
      <c r="C652" s="1012" t="s">
        <v>1521</v>
      </c>
      <c r="D652" s="1012" t="s">
        <v>1522</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1520</v>
      </c>
      <c r="B653" s="1012" t="s">
        <v>283</v>
      </c>
      <c r="C653" s="1012" t="s">
        <v>1521</v>
      </c>
      <c r="D653" s="1012" t="s">
        <v>1522</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1520</v>
      </c>
      <c r="B654" s="1012" t="s">
        <v>283</v>
      </c>
      <c r="C654" s="1012" t="s">
        <v>1521</v>
      </c>
      <c r="D654" s="1012" t="s">
        <v>1522</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1520</v>
      </c>
      <c r="B655" s="1012" t="s">
        <v>283</v>
      </c>
      <c r="C655" s="1012" t="s">
        <v>1521</v>
      </c>
      <c r="D655" s="1012" t="s">
        <v>1522</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1523</v>
      </c>
      <c r="B656" s="1012" t="s">
        <v>919</v>
      </c>
      <c r="C656" s="1012" t="s">
        <v>1524</v>
      </c>
      <c r="D656" s="1012" t="s">
        <v>1525</v>
      </c>
      <c r="E656" s="1012" t="s">
        <v>998</v>
      </c>
      <c r="F656" s="1013">
        <v>39955</v>
      </c>
      <c r="G656" s="1012" t="s">
        <v>922</v>
      </c>
      <c r="H656" s="1015">
        <v>2993000</v>
      </c>
      <c r="I656" s="1015">
        <v>0</v>
      </c>
      <c r="J656" s="1015">
        <v>3842376.65</v>
      </c>
      <c r="K656" s="1012" t="s">
        <v>898</v>
      </c>
      <c r="L656" s="1015"/>
      <c r="M656" s="1015"/>
      <c r="N656" s="1016"/>
      <c r="O656" s="1015"/>
      <c r="P656" s="1015"/>
      <c r="Q656" s="1015"/>
      <c r="R656" s="1015"/>
      <c r="S656" s="1016"/>
    </row>
    <row r="657" spans="1:19">
      <c r="A657" s="1012" t="s">
        <v>1523</v>
      </c>
      <c r="B657" s="1012" t="s">
        <v>283</v>
      </c>
      <c r="C657" s="1012" t="s">
        <v>1524</v>
      </c>
      <c r="D657" s="1012" t="s">
        <v>1525</v>
      </c>
      <c r="E657" s="1012" t="s">
        <v>998</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1523</v>
      </c>
      <c r="B658" s="1012" t="s">
        <v>283</v>
      </c>
      <c r="C658" s="1012" t="s">
        <v>1524</v>
      </c>
      <c r="D658" s="1012" t="s">
        <v>1525</v>
      </c>
      <c r="E658" s="1012" t="s">
        <v>998</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1523</v>
      </c>
      <c r="B659" s="1012" t="s">
        <v>283</v>
      </c>
      <c r="C659" s="1012" t="s">
        <v>1524</v>
      </c>
      <c r="D659" s="1012" t="s">
        <v>1525</v>
      </c>
      <c r="E659" s="1012" t="s">
        <v>998</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1526</v>
      </c>
      <c r="B660" s="1012" t="s">
        <v>905</v>
      </c>
      <c r="C660" s="1012" t="s">
        <v>1527</v>
      </c>
      <c r="D660" s="1012" t="s">
        <v>1528</v>
      </c>
      <c r="E660" s="1012" t="s">
        <v>60</v>
      </c>
      <c r="F660" s="1013">
        <v>39857</v>
      </c>
      <c r="G660" s="1012" t="s">
        <v>285</v>
      </c>
      <c r="H660" s="1015">
        <v>17243000</v>
      </c>
      <c r="I660" s="1015">
        <v>0</v>
      </c>
      <c r="J660" s="1015">
        <v>17573762.969999999</v>
      </c>
      <c r="K660" s="1012" t="s">
        <v>898</v>
      </c>
      <c r="L660" s="1015"/>
      <c r="M660" s="1015"/>
      <c r="N660" s="1016"/>
      <c r="O660" s="1015"/>
      <c r="P660" s="1015"/>
      <c r="Q660" s="1015"/>
      <c r="R660" s="1015"/>
      <c r="S660" s="1016"/>
    </row>
    <row r="661" spans="1:19">
      <c r="A661" s="1012" t="s">
        <v>1526</v>
      </c>
      <c r="B661" s="1012" t="s">
        <v>283</v>
      </c>
      <c r="C661" s="1012" t="s">
        <v>1527</v>
      </c>
      <c r="D661" s="1012" t="s">
        <v>1528</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1526</v>
      </c>
      <c r="B662" s="1012" t="s">
        <v>283</v>
      </c>
      <c r="C662" s="1012" t="s">
        <v>1527</v>
      </c>
      <c r="D662" s="1012" t="s">
        <v>1528</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1526</v>
      </c>
      <c r="B663" s="1012" t="s">
        <v>283</v>
      </c>
      <c r="C663" s="1012" t="s">
        <v>1527</v>
      </c>
      <c r="D663" s="1012" t="s">
        <v>1528</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1526</v>
      </c>
      <c r="B664" s="1012" t="s">
        <v>283</v>
      </c>
      <c r="C664" s="1012" t="s">
        <v>1527</v>
      </c>
      <c r="D664" s="1012" t="s">
        <v>1528</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1529</v>
      </c>
      <c r="B665" s="1012" t="s">
        <v>858</v>
      </c>
      <c r="C665" s="1012" t="s">
        <v>1530</v>
      </c>
      <c r="D665" s="1012" t="s">
        <v>1531</v>
      </c>
      <c r="E665" s="1012" t="s">
        <v>239</v>
      </c>
      <c r="F665" s="1013">
        <v>39822</v>
      </c>
      <c r="G665" s="1012" t="s">
        <v>284</v>
      </c>
      <c r="H665" s="1015">
        <v>100000000</v>
      </c>
      <c r="I665" s="1015">
        <v>0</v>
      </c>
      <c r="J665" s="1015">
        <v>104023433.33</v>
      </c>
      <c r="K665" s="1012" t="s">
        <v>1196</v>
      </c>
      <c r="L665" s="1015"/>
      <c r="M665" s="1015"/>
      <c r="N665" s="1016"/>
      <c r="O665" s="1015"/>
      <c r="P665" s="1015"/>
      <c r="Q665" s="1015"/>
      <c r="R665" s="1015"/>
      <c r="S665" s="1016"/>
    </row>
    <row r="666" spans="1:19">
      <c r="A666" s="1012" t="s">
        <v>1529</v>
      </c>
      <c r="B666" s="1012" t="s">
        <v>283</v>
      </c>
      <c r="C666" s="1012" t="s">
        <v>1530</v>
      </c>
      <c r="D666" s="1012" t="s">
        <v>1531</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1529</v>
      </c>
      <c r="B667" s="1012" t="s">
        <v>283</v>
      </c>
      <c r="C667" s="1012" t="s">
        <v>1530</v>
      </c>
      <c r="D667" s="1012" t="s">
        <v>1531</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1532</v>
      </c>
      <c r="B668" s="1012" t="s">
        <v>1533</v>
      </c>
      <c r="C668" s="1012" t="s">
        <v>2965</v>
      </c>
      <c r="D668" s="1012" t="s">
        <v>1116</v>
      </c>
      <c r="E668" s="1012" t="s">
        <v>166</v>
      </c>
      <c r="F668" s="1013">
        <v>39878</v>
      </c>
      <c r="G668" s="1012" t="s">
        <v>285</v>
      </c>
      <c r="H668" s="1015">
        <v>11000000</v>
      </c>
      <c r="I668" s="1015">
        <v>0</v>
      </c>
      <c r="J668" s="1015">
        <v>15971339.07</v>
      </c>
      <c r="K668" s="1012" t="s">
        <v>1196</v>
      </c>
      <c r="L668" s="1015"/>
      <c r="M668" s="1015"/>
      <c r="N668" s="1016"/>
      <c r="O668" s="1015"/>
      <c r="P668" s="1015"/>
      <c r="Q668" s="1015"/>
      <c r="R668" s="1015"/>
      <c r="S668" s="1016"/>
    </row>
    <row r="669" spans="1:19">
      <c r="A669" s="1012" t="s">
        <v>1532</v>
      </c>
      <c r="B669" s="1012" t="s">
        <v>283</v>
      </c>
      <c r="C669" s="1012" t="s">
        <v>2965</v>
      </c>
      <c r="D669" s="1012" t="s">
        <v>1116</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1534</v>
      </c>
      <c r="B670" s="1012" t="s">
        <v>905</v>
      </c>
      <c r="C670" s="1012" t="s">
        <v>1535</v>
      </c>
      <c r="D670" s="1012" t="s">
        <v>1536</v>
      </c>
      <c r="E670" s="1012" t="s">
        <v>948</v>
      </c>
      <c r="F670" s="1013">
        <v>39892</v>
      </c>
      <c r="G670" s="1012" t="s">
        <v>285</v>
      </c>
      <c r="H670" s="1015">
        <v>442000</v>
      </c>
      <c r="I670" s="1015">
        <v>0</v>
      </c>
      <c r="J670" s="1015">
        <v>500199.14</v>
      </c>
      <c r="K670" s="1012" t="s">
        <v>898</v>
      </c>
      <c r="L670" s="1015"/>
      <c r="M670" s="1015"/>
      <c r="N670" s="1016"/>
      <c r="O670" s="1015"/>
      <c r="P670" s="1015"/>
      <c r="Q670" s="1015"/>
      <c r="R670" s="1015"/>
      <c r="S670" s="1016"/>
    </row>
    <row r="671" spans="1:19">
      <c r="A671" s="1012" t="s">
        <v>1534</v>
      </c>
      <c r="B671" s="1012" t="s">
        <v>283</v>
      </c>
      <c r="C671" s="1012" t="s">
        <v>1535</v>
      </c>
      <c r="D671" s="1012" t="s">
        <v>1536</v>
      </c>
      <c r="E671" s="1012" t="s">
        <v>948</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1534</v>
      </c>
      <c r="B672" s="1012" t="s">
        <v>283</v>
      </c>
      <c r="C672" s="1012" t="s">
        <v>1535</v>
      </c>
      <c r="D672" s="1012" t="s">
        <v>1536</v>
      </c>
      <c r="E672" s="1012" t="s">
        <v>948</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1537</v>
      </c>
      <c r="B673" s="1012" t="s">
        <v>1538</v>
      </c>
      <c r="C673" s="1012" t="s">
        <v>1539</v>
      </c>
      <c r="D673" s="1012" t="s">
        <v>1540</v>
      </c>
      <c r="E673" s="1012" t="s">
        <v>246</v>
      </c>
      <c r="F673" s="1013">
        <v>39836</v>
      </c>
      <c r="G673" s="1012" t="s">
        <v>285</v>
      </c>
      <c r="H673" s="1015">
        <v>8752000</v>
      </c>
      <c r="I673" s="1015">
        <v>0</v>
      </c>
      <c r="J673" s="1015">
        <v>11396202.109999999</v>
      </c>
      <c r="K673" s="1012" t="s">
        <v>1196</v>
      </c>
      <c r="L673" s="1015"/>
      <c r="M673" s="1015"/>
      <c r="N673" s="1016"/>
      <c r="O673" s="1015"/>
      <c r="P673" s="1015"/>
      <c r="Q673" s="1015"/>
      <c r="R673" s="1015"/>
      <c r="S673" s="1016"/>
    </row>
    <row r="674" spans="1:19">
      <c r="A674" s="1012" t="s">
        <v>1537</v>
      </c>
      <c r="B674" s="1012" t="s">
        <v>283</v>
      </c>
      <c r="C674" s="1012" t="s">
        <v>1539</v>
      </c>
      <c r="D674" s="1012" t="s">
        <v>1540</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1537</v>
      </c>
      <c r="B675" s="1012" t="s">
        <v>283</v>
      </c>
      <c r="C675" s="1012" t="s">
        <v>1539</v>
      </c>
      <c r="D675" s="1012" t="s">
        <v>1540</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1541</v>
      </c>
      <c r="B676" s="1012"/>
      <c r="C676" s="1012" t="s">
        <v>1542</v>
      </c>
      <c r="D676" s="1012" t="s">
        <v>1543</v>
      </c>
      <c r="E676" s="1012" t="s">
        <v>1309</v>
      </c>
      <c r="F676" s="1013">
        <v>39822</v>
      </c>
      <c r="G676" s="1012" t="s">
        <v>284</v>
      </c>
      <c r="H676" s="1015">
        <v>30000000</v>
      </c>
      <c r="I676" s="1015">
        <v>0</v>
      </c>
      <c r="J676" s="1015">
        <v>27105349.5</v>
      </c>
      <c r="K676" s="1012" t="s">
        <v>898</v>
      </c>
      <c r="L676" s="1015"/>
      <c r="M676" s="1015"/>
      <c r="N676" s="1016"/>
      <c r="O676" s="1015"/>
      <c r="P676" s="1015"/>
      <c r="Q676" s="1015"/>
      <c r="R676" s="1015"/>
      <c r="S676" s="1016"/>
    </row>
    <row r="677" spans="1:19">
      <c r="A677" s="1012" t="s">
        <v>1541</v>
      </c>
      <c r="B677" s="1012" t="s">
        <v>283</v>
      </c>
      <c r="C677" s="1012" t="s">
        <v>1542</v>
      </c>
      <c r="D677" s="1012" t="s">
        <v>1543</v>
      </c>
      <c r="E677" s="1012" t="s">
        <v>1309</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1541</v>
      </c>
      <c r="B678" s="1012" t="s">
        <v>283</v>
      </c>
      <c r="C678" s="1012" t="s">
        <v>1542</v>
      </c>
      <c r="D678" s="1012" t="s">
        <v>1543</v>
      </c>
      <c r="E678" s="1012" t="s">
        <v>1309</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1544</v>
      </c>
      <c r="B679" s="1012" t="s">
        <v>919</v>
      </c>
      <c r="C679" s="1012" t="s">
        <v>1545</v>
      </c>
      <c r="D679" s="1012" t="s">
        <v>947</v>
      </c>
      <c r="E679" s="1012" t="s">
        <v>948</v>
      </c>
      <c r="F679" s="1013">
        <v>39983</v>
      </c>
      <c r="G679" s="1012" t="s">
        <v>922</v>
      </c>
      <c r="H679" s="1015">
        <v>12000000</v>
      </c>
      <c r="I679" s="1015">
        <v>0</v>
      </c>
      <c r="J679" s="1015">
        <v>15452669.34</v>
      </c>
      <c r="K679" s="1012" t="s">
        <v>898</v>
      </c>
      <c r="L679" s="1015"/>
      <c r="M679" s="1015"/>
      <c r="N679" s="1016"/>
      <c r="O679" s="1015"/>
      <c r="P679" s="1015"/>
      <c r="Q679" s="1015"/>
      <c r="R679" s="1015"/>
      <c r="S679" s="1016"/>
    </row>
    <row r="680" spans="1:19">
      <c r="A680" s="1012" t="s">
        <v>1544</v>
      </c>
      <c r="B680" s="1012" t="s">
        <v>283</v>
      </c>
      <c r="C680" s="1012" t="s">
        <v>1545</v>
      </c>
      <c r="D680" s="1012" t="s">
        <v>947</v>
      </c>
      <c r="E680" s="1012" t="s">
        <v>948</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1544</v>
      </c>
      <c r="B681" s="1012" t="s">
        <v>283</v>
      </c>
      <c r="C681" s="1012" t="s">
        <v>1545</v>
      </c>
      <c r="D681" s="1012" t="s">
        <v>947</v>
      </c>
      <c r="E681" s="1012" t="s">
        <v>948</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1544</v>
      </c>
      <c r="B682" s="1012" t="s">
        <v>283</v>
      </c>
      <c r="C682" s="1012" t="s">
        <v>1545</v>
      </c>
      <c r="D682" s="1012" t="s">
        <v>947</v>
      </c>
      <c r="E682" s="1012" t="s">
        <v>948</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1544</v>
      </c>
      <c r="B683" s="1012" t="s">
        <v>283</v>
      </c>
      <c r="C683" s="1012" t="s">
        <v>1545</v>
      </c>
      <c r="D683" s="1012" t="s">
        <v>947</v>
      </c>
      <c r="E683" s="1012" t="s">
        <v>948</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1546</v>
      </c>
      <c r="B684" s="1012" t="s">
        <v>933</v>
      </c>
      <c r="C684" s="1012" t="s">
        <v>1547</v>
      </c>
      <c r="D684" s="1012" t="s">
        <v>1548</v>
      </c>
      <c r="E684" s="1012" t="s">
        <v>948</v>
      </c>
      <c r="F684" s="1013">
        <v>39892</v>
      </c>
      <c r="G684" s="1012" t="s">
        <v>285</v>
      </c>
      <c r="H684" s="1015">
        <v>700000</v>
      </c>
      <c r="I684" s="1015">
        <v>0</v>
      </c>
      <c r="J684" s="1015">
        <v>830173.67</v>
      </c>
      <c r="K684" s="1012" t="s">
        <v>1196</v>
      </c>
      <c r="L684" s="1015"/>
      <c r="M684" s="1015"/>
      <c r="N684" s="1016"/>
      <c r="O684" s="1015"/>
      <c r="P684" s="1015"/>
      <c r="Q684" s="1015"/>
      <c r="R684" s="1015"/>
      <c r="S684" s="1016"/>
    </row>
    <row r="685" spans="1:19">
      <c r="A685" s="1012" t="s">
        <v>1546</v>
      </c>
      <c r="B685" s="1012" t="s">
        <v>283</v>
      </c>
      <c r="C685" s="1012" t="s">
        <v>1547</v>
      </c>
      <c r="D685" s="1012" t="s">
        <v>1548</v>
      </c>
      <c r="E685" s="1012" t="s">
        <v>948</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1549</v>
      </c>
      <c r="B686" s="1012" t="s">
        <v>1082</v>
      </c>
      <c r="C686" s="1012" t="s">
        <v>1550</v>
      </c>
      <c r="D686" s="1012" t="s">
        <v>1551</v>
      </c>
      <c r="E686" s="1012" t="s">
        <v>931</v>
      </c>
      <c r="F686" s="1013">
        <v>40176</v>
      </c>
      <c r="G686" s="1012" t="s">
        <v>922</v>
      </c>
      <c r="H686" s="1015">
        <v>3035000</v>
      </c>
      <c r="I686" s="1015">
        <v>0</v>
      </c>
      <c r="J686" s="1015">
        <v>804592.16</v>
      </c>
      <c r="K686" s="1012" t="s">
        <v>898</v>
      </c>
      <c r="L686" s="1015"/>
      <c r="M686" s="1015"/>
      <c r="N686" s="1016"/>
      <c r="O686" s="1015"/>
      <c r="P686" s="1015"/>
      <c r="Q686" s="1015"/>
      <c r="R686" s="1015"/>
      <c r="S686" s="1016"/>
    </row>
    <row r="687" spans="1:19">
      <c r="A687" s="1012" t="s">
        <v>1549</v>
      </c>
      <c r="B687" s="1012" t="s">
        <v>283</v>
      </c>
      <c r="C687" s="1012" t="s">
        <v>1550</v>
      </c>
      <c r="D687" s="1012" t="s">
        <v>1551</v>
      </c>
      <c r="E687" s="1012" t="s">
        <v>931</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1552</v>
      </c>
      <c r="B688" s="1012" t="s">
        <v>905</v>
      </c>
      <c r="C688" s="1012" t="s">
        <v>1553</v>
      </c>
      <c r="D688" s="1012" t="s">
        <v>1116</v>
      </c>
      <c r="E688" s="1012" t="s">
        <v>166</v>
      </c>
      <c r="F688" s="1013">
        <v>39990</v>
      </c>
      <c r="G688" s="1012" t="s">
        <v>285</v>
      </c>
      <c r="H688" s="1015">
        <v>21042000</v>
      </c>
      <c r="I688" s="1015">
        <v>0</v>
      </c>
      <c r="J688" s="1015">
        <v>19836630.66</v>
      </c>
      <c r="K688" s="1012" t="s">
        <v>898</v>
      </c>
      <c r="L688" s="1015"/>
      <c r="M688" s="1015"/>
      <c r="N688" s="1016"/>
      <c r="O688" s="1015"/>
      <c r="P688" s="1015"/>
      <c r="Q688" s="1015"/>
      <c r="R688" s="1015"/>
      <c r="S688" s="1016"/>
    </row>
    <row r="689" spans="1:19">
      <c r="A689" s="1012" t="s">
        <v>1552</v>
      </c>
      <c r="B689" s="1012" t="s">
        <v>283</v>
      </c>
      <c r="C689" s="1012" t="s">
        <v>1553</v>
      </c>
      <c r="D689" s="1012" t="s">
        <v>1116</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1552</v>
      </c>
      <c r="B690" s="1012" t="s">
        <v>283</v>
      </c>
      <c r="C690" s="1012" t="s">
        <v>1553</v>
      </c>
      <c r="D690" s="1012" t="s">
        <v>1116</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1554</v>
      </c>
      <c r="B691" s="1012" t="s">
        <v>933</v>
      </c>
      <c r="C691" s="1012" t="s">
        <v>1555</v>
      </c>
      <c r="D691" s="1012" t="s">
        <v>1368</v>
      </c>
      <c r="E691" s="1012" t="s">
        <v>1309</v>
      </c>
      <c r="F691" s="1013">
        <v>39801</v>
      </c>
      <c r="G691" s="1012" t="s">
        <v>285</v>
      </c>
      <c r="H691" s="1015">
        <v>9294000</v>
      </c>
      <c r="I691" s="1015">
        <v>0</v>
      </c>
      <c r="J691" s="1015">
        <v>11156234.25</v>
      </c>
      <c r="K691" s="1012" t="s">
        <v>1196</v>
      </c>
      <c r="L691" s="1015"/>
      <c r="M691" s="1015"/>
      <c r="N691" s="1016"/>
      <c r="O691" s="1015"/>
      <c r="P691" s="1015"/>
      <c r="Q691" s="1015"/>
      <c r="R691" s="1015"/>
      <c r="S691" s="1016"/>
    </row>
    <row r="692" spans="1:19">
      <c r="A692" s="1012" t="s">
        <v>1554</v>
      </c>
      <c r="B692" s="1012" t="s">
        <v>283</v>
      </c>
      <c r="C692" s="1012" t="s">
        <v>1555</v>
      </c>
      <c r="D692" s="1012" t="s">
        <v>1368</v>
      </c>
      <c r="E692" s="1012" t="s">
        <v>1309</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1556</v>
      </c>
      <c r="B693" s="1012" t="s">
        <v>905</v>
      </c>
      <c r="C693" s="1012" t="s">
        <v>1557</v>
      </c>
      <c r="D693" s="1012" t="s">
        <v>1558</v>
      </c>
      <c r="E693" s="1012" t="s">
        <v>153</v>
      </c>
      <c r="F693" s="1013">
        <v>39801</v>
      </c>
      <c r="G693" s="1012" t="s">
        <v>285</v>
      </c>
      <c r="H693" s="1015">
        <v>7289000</v>
      </c>
      <c r="I693" s="1015">
        <v>0</v>
      </c>
      <c r="J693" s="1015">
        <v>8441836.2599999998</v>
      </c>
      <c r="K693" s="1012" t="s">
        <v>898</v>
      </c>
      <c r="L693" s="1015"/>
      <c r="M693" s="1015"/>
      <c r="N693" s="1016"/>
      <c r="O693" s="1015"/>
      <c r="P693" s="1015"/>
      <c r="Q693" s="1015"/>
      <c r="R693" s="1015"/>
      <c r="S693" s="1016"/>
    </row>
    <row r="694" spans="1:19">
      <c r="A694" s="1012" t="s">
        <v>1556</v>
      </c>
      <c r="B694" s="1012" t="s">
        <v>283</v>
      </c>
      <c r="C694" s="1012" t="s">
        <v>1557</v>
      </c>
      <c r="D694" s="1012" t="s">
        <v>1558</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1556</v>
      </c>
      <c r="B695" s="1012" t="s">
        <v>283</v>
      </c>
      <c r="C695" s="1012" t="s">
        <v>1557</v>
      </c>
      <c r="D695" s="1012" t="s">
        <v>1558</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1556</v>
      </c>
      <c r="B696" s="1012" t="s">
        <v>283</v>
      </c>
      <c r="C696" s="1012" t="s">
        <v>1557</v>
      </c>
      <c r="D696" s="1012" t="s">
        <v>1558</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1559</v>
      </c>
      <c r="B697" s="1012" t="s">
        <v>2934</v>
      </c>
      <c r="C697" s="1012" t="s">
        <v>1560</v>
      </c>
      <c r="D697" s="1012" t="s">
        <v>1561</v>
      </c>
      <c r="E697" s="1012" t="s">
        <v>52</v>
      </c>
      <c r="F697" s="1013">
        <v>39962</v>
      </c>
      <c r="G697" s="1012" t="s">
        <v>922</v>
      </c>
      <c r="H697" s="1015">
        <v>3942000</v>
      </c>
      <c r="I697" s="1015">
        <v>0</v>
      </c>
      <c r="J697" s="1015">
        <v>5404924.3499999996</v>
      </c>
      <c r="K697" s="1012" t="s">
        <v>1196</v>
      </c>
      <c r="L697" s="1015"/>
      <c r="M697" s="1015"/>
      <c r="N697" s="1016"/>
      <c r="O697" s="1015"/>
      <c r="P697" s="1015"/>
      <c r="Q697" s="1015"/>
      <c r="R697" s="1015"/>
      <c r="S697" s="1016"/>
    </row>
    <row r="698" spans="1:19">
      <c r="A698" s="1012" t="s">
        <v>1559</v>
      </c>
      <c r="B698" s="1012" t="s">
        <v>283</v>
      </c>
      <c r="C698" s="1012" t="s">
        <v>1560</v>
      </c>
      <c r="D698" s="1012" t="s">
        <v>1561</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1562</v>
      </c>
      <c r="B699" s="1012" t="s">
        <v>1563</v>
      </c>
      <c r="C699" s="1012" t="s">
        <v>1564</v>
      </c>
      <c r="D699" s="1012" t="s">
        <v>1565</v>
      </c>
      <c r="E699" s="1012" t="s">
        <v>239</v>
      </c>
      <c r="F699" s="1013">
        <v>39794</v>
      </c>
      <c r="G699" s="1012" t="s">
        <v>284</v>
      </c>
      <c r="H699" s="1015">
        <v>7000000</v>
      </c>
      <c r="I699" s="1015">
        <v>0</v>
      </c>
      <c r="J699" s="1015">
        <v>10634864.33</v>
      </c>
      <c r="K699" s="1012" t="s">
        <v>1196</v>
      </c>
      <c r="L699" s="1015"/>
      <c r="M699" s="1015"/>
      <c r="N699" s="1016"/>
      <c r="O699" s="1015"/>
      <c r="P699" s="1015"/>
      <c r="Q699" s="1015"/>
      <c r="R699" s="1015"/>
      <c r="S699" s="1016"/>
    </row>
    <row r="700" spans="1:19">
      <c r="A700" s="1012" t="s">
        <v>1562</v>
      </c>
      <c r="B700" s="1012" t="s">
        <v>283</v>
      </c>
      <c r="C700" s="1012" t="s">
        <v>1564</v>
      </c>
      <c r="D700" s="1012" t="s">
        <v>1565</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1562</v>
      </c>
      <c r="B701" s="1012" t="s">
        <v>283</v>
      </c>
      <c r="C701" s="1012" t="s">
        <v>1564</v>
      </c>
      <c r="D701" s="1012" t="s">
        <v>1565</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1566</v>
      </c>
      <c r="B702" s="1012" t="s">
        <v>972</v>
      </c>
      <c r="C702" s="1012" t="s">
        <v>1567</v>
      </c>
      <c r="D702" s="1012" t="s">
        <v>1568</v>
      </c>
      <c r="E702" s="1012" t="s">
        <v>153</v>
      </c>
      <c r="F702" s="1013">
        <v>40130</v>
      </c>
      <c r="G702" s="1012" t="s">
        <v>285</v>
      </c>
      <c r="H702" s="1015">
        <v>6657000</v>
      </c>
      <c r="I702" s="1015">
        <v>0</v>
      </c>
      <c r="J702" s="1015">
        <v>7220908.8300000001</v>
      </c>
      <c r="K702" s="1012" t="s">
        <v>898</v>
      </c>
      <c r="L702" s="1015"/>
      <c r="M702" s="1015"/>
      <c r="N702" s="1016"/>
      <c r="O702" s="1015"/>
      <c r="P702" s="1015"/>
      <c r="Q702" s="1015"/>
      <c r="R702" s="1015"/>
      <c r="S702" s="1016"/>
    </row>
    <row r="703" spans="1:19">
      <c r="A703" s="1012" t="s">
        <v>1566</v>
      </c>
      <c r="B703" s="1012" t="s">
        <v>283</v>
      </c>
      <c r="C703" s="1012" t="s">
        <v>1567</v>
      </c>
      <c r="D703" s="1012" t="s">
        <v>1568</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1566</v>
      </c>
      <c r="B704" s="1012" t="s">
        <v>283</v>
      </c>
      <c r="C704" s="1012" t="s">
        <v>1567</v>
      </c>
      <c r="D704" s="1012" t="s">
        <v>1568</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1566</v>
      </c>
      <c r="B705" s="1012" t="s">
        <v>283</v>
      </c>
      <c r="C705" s="1012" t="s">
        <v>1567</v>
      </c>
      <c r="D705" s="1012" t="s">
        <v>1568</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1569</v>
      </c>
      <c r="B706" s="1012" t="s">
        <v>905</v>
      </c>
      <c r="C706" s="1012" t="s">
        <v>1570</v>
      </c>
      <c r="D706" s="1012" t="s">
        <v>1513</v>
      </c>
      <c r="E706" s="1012" t="s">
        <v>948</v>
      </c>
      <c r="F706" s="1013">
        <v>39801</v>
      </c>
      <c r="G706" s="1012" t="s">
        <v>285</v>
      </c>
      <c r="H706" s="1015">
        <v>36282000</v>
      </c>
      <c r="I706" s="1015">
        <v>0</v>
      </c>
      <c r="J706" s="1015">
        <v>40966780.82</v>
      </c>
      <c r="K706" s="1012" t="s">
        <v>898</v>
      </c>
      <c r="L706" s="1015"/>
      <c r="M706" s="1015"/>
      <c r="N706" s="1016"/>
      <c r="O706" s="1015"/>
      <c r="P706" s="1015"/>
      <c r="Q706" s="1015"/>
      <c r="R706" s="1015"/>
      <c r="S706" s="1016"/>
    </row>
    <row r="707" spans="1:19">
      <c r="A707" s="1012" t="s">
        <v>1569</v>
      </c>
      <c r="B707" s="1012" t="s">
        <v>283</v>
      </c>
      <c r="C707" s="1012" t="s">
        <v>1570</v>
      </c>
      <c r="D707" s="1012" t="s">
        <v>1513</v>
      </c>
      <c r="E707" s="1012" t="s">
        <v>948</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1569</v>
      </c>
      <c r="B708" s="1012" t="s">
        <v>283</v>
      </c>
      <c r="C708" s="1012" t="s">
        <v>1570</v>
      </c>
      <c r="D708" s="1012" t="s">
        <v>1513</v>
      </c>
      <c r="E708" s="1012" t="s">
        <v>948</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1569</v>
      </c>
      <c r="B709" s="1012" t="s">
        <v>283</v>
      </c>
      <c r="C709" s="1012" t="s">
        <v>1570</v>
      </c>
      <c r="D709" s="1012" t="s">
        <v>1513</v>
      </c>
      <c r="E709" s="1012" t="s">
        <v>948</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1569</v>
      </c>
      <c r="B710" s="1012" t="s">
        <v>283</v>
      </c>
      <c r="C710" s="1012" t="s">
        <v>1570</v>
      </c>
      <c r="D710" s="1012" t="s">
        <v>1513</v>
      </c>
      <c r="E710" s="1012" t="s">
        <v>948</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1569</v>
      </c>
      <c r="B711" s="1012" t="s">
        <v>283</v>
      </c>
      <c r="C711" s="1012" t="s">
        <v>1570</v>
      </c>
      <c r="D711" s="1012" t="s">
        <v>1513</v>
      </c>
      <c r="E711" s="1012" t="s">
        <v>948</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1569</v>
      </c>
      <c r="B712" s="1012" t="s">
        <v>283</v>
      </c>
      <c r="C712" s="1012" t="s">
        <v>1570</v>
      </c>
      <c r="D712" s="1012" t="s">
        <v>1513</v>
      </c>
      <c r="E712" s="1012" t="s">
        <v>948</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1569</v>
      </c>
      <c r="B713" s="1012" t="s">
        <v>283</v>
      </c>
      <c r="C713" s="1012" t="s">
        <v>1570</v>
      </c>
      <c r="D713" s="1012" t="s">
        <v>1513</v>
      </c>
      <c r="E713" s="1012" t="s">
        <v>948</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1569</v>
      </c>
      <c r="B714" s="1012" t="s">
        <v>283</v>
      </c>
      <c r="C714" s="1012" t="s">
        <v>1570</v>
      </c>
      <c r="D714" s="1012" t="s">
        <v>1513</v>
      </c>
      <c r="E714" s="1012" t="s">
        <v>948</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1571</v>
      </c>
      <c r="B715" s="1012"/>
      <c r="C715" s="1012" t="s">
        <v>1572</v>
      </c>
      <c r="D715" s="1012" t="s">
        <v>1302</v>
      </c>
      <c r="E715" s="1012" t="s">
        <v>19</v>
      </c>
      <c r="F715" s="1013">
        <v>39801</v>
      </c>
      <c r="G715" s="1012" t="s">
        <v>284</v>
      </c>
      <c r="H715" s="1015">
        <v>48200000</v>
      </c>
      <c r="I715" s="1015">
        <v>0</v>
      </c>
      <c r="J715" s="1015">
        <v>82715982.469999999</v>
      </c>
      <c r="K715" s="1012" t="s">
        <v>898</v>
      </c>
      <c r="L715" s="1015"/>
      <c r="M715" s="1015"/>
      <c r="N715" s="1016"/>
      <c r="O715" s="1015"/>
      <c r="P715" s="1015"/>
      <c r="Q715" s="1015"/>
      <c r="R715" s="1015"/>
      <c r="S715" s="1016"/>
    </row>
    <row r="716" spans="1:19">
      <c r="A716" s="1012" t="s">
        <v>1571</v>
      </c>
      <c r="B716" s="1012" t="s">
        <v>283</v>
      </c>
      <c r="C716" s="1012" t="s">
        <v>1572</v>
      </c>
      <c r="D716" s="1012" t="s">
        <v>1302</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1571</v>
      </c>
      <c r="B717" s="1012" t="s">
        <v>283</v>
      </c>
      <c r="C717" s="1012" t="s">
        <v>1572</v>
      </c>
      <c r="D717" s="1012" t="s">
        <v>1302</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1573</v>
      </c>
      <c r="B718" s="1012" t="s">
        <v>858</v>
      </c>
      <c r="C718" s="1012" t="s">
        <v>1574</v>
      </c>
      <c r="D718" s="1012" t="s">
        <v>1575</v>
      </c>
      <c r="E718" s="1012" t="s">
        <v>1231</v>
      </c>
      <c r="F718" s="1013">
        <v>39813</v>
      </c>
      <c r="G718" s="1012" t="s">
        <v>284</v>
      </c>
      <c r="H718" s="1015">
        <v>3408000000</v>
      </c>
      <c r="I718" s="1015">
        <v>0</v>
      </c>
      <c r="J718" s="1015">
        <v>4043972602.6700001</v>
      </c>
      <c r="K718" s="1012" t="s">
        <v>1196</v>
      </c>
      <c r="L718" s="1015"/>
      <c r="M718" s="1015"/>
      <c r="N718" s="1016"/>
      <c r="O718" s="1015"/>
      <c r="P718" s="1015"/>
      <c r="Q718" s="1015"/>
      <c r="R718" s="1015"/>
      <c r="S718" s="1016"/>
    </row>
    <row r="719" spans="1:19">
      <c r="A719" s="1012" t="s">
        <v>1573</v>
      </c>
      <c r="B719" s="1012" t="s">
        <v>283</v>
      </c>
      <c r="C719" s="1012" t="s">
        <v>1574</v>
      </c>
      <c r="D719" s="1012" t="s">
        <v>1575</v>
      </c>
      <c r="E719" s="1012" t="s">
        <v>1231</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1573</v>
      </c>
      <c r="B720" s="1012" t="s">
        <v>283</v>
      </c>
      <c r="C720" s="1012" t="s">
        <v>1574</v>
      </c>
      <c r="D720" s="1012" t="s">
        <v>1575</v>
      </c>
      <c r="E720" s="1012" t="s">
        <v>1231</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1576</v>
      </c>
      <c r="B721" s="1012" t="s">
        <v>858</v>
      </c>
      <c r="C721" s="1012" t="s">
        <v>1577</v>
      </c>
      <c r="D721" s="1012" t="s">
        <v>1578</v>
      </c>
      <c r="E721" s="1012" t="s">
        <v>56</v>
      </c>
      <c r="F721" s="1013">
        <v>39805</v>
      </c>
      <c r="G721" s="1012" t="s">
        <v>284</v>
      </c>
      <c r="H721" s="1015">
        <v>37515000</v>
      </c>
      <c r="I721" s="1015">
        <v>0</v>
      </c>
      <c r="J721" s="1015">
        <v>43787611.609999999</v>
      </c>
      <c r="K721" s="1012" t="s">
        <v>1196</v>
      </c>
      <c r="L721" s="1015"/>
      <c r="M721" s="1015"/>
      <c r="N721" s="1016"/>
      <c r="O721" s="1015"/>
      <c r="P721" s="1015"/>
      <c r="Q721" s="1015"/>
      <c r="R721" s="1015"/>
      <c r="S721" s="1016"/>
    </row>
    <row r="722" spans="1:19">
      <c r="A722" s="1012" t="s">
        <v>1576</v>
      </c>
      <c r="B722" s="1012" t="s">
        <v>283</v>
      </c>
      <c r="C722" s="1012" t="s">
        <v>1577</v>
      </c>
      <c r="D722" s="1012" t="s">
        <v>1578</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1576</v>
      </c>
      <c r="B723" s="1012" t="s">
        <v>283</v>
      </c>
      <c r="C723" s="1012" t="s">
        <v>1577</v>
      </c>
      <c r="D723" s="1012" t="s">
        <v>1578</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1576</v>
      </c>
      <c r="B724" s="1012" t="s">
        <v>283</v>
      </c>
      <c r="C724" s="1012" t="s">
        <v>1577</v>
      </c>
      <c r="D724" s="1012" t="s">
        <v>1578</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1579</v>
      </c>
      <c r="B725" s="1012" t="s">
        <v>933</v>
      </c>
      <c r="C725" s="1012" t="s">
        <v>1580</v>
      </c>
      <c r="D725" s="1012" t="s">
        <v>1581</v>
      </c>
      <c r="E725" s="1012" t="s">
        <v>130</v>
      </c>
      <c r="F725" s="1013">
        <v>39857</v>
      </c>
      <c r="G725" s="1012" t="s">
        <v>285</v>
      </c>
      <c r="H725" s="1015">
        <v>5000000</v>
      </c>
      <c r="I725" s="1015">
        <v>0</v>
      </c>
      <c r="J725" s="1015">
        <v>5914597.3300000001</v>
      </c>
      <c r="K725" s="1012" t="s">
        <v>1196</v>
      </c>
      <c r="L725" s="1015"/>
      <c r="M725" s="1015"/>
      <c r="N725" s="1016"/>
      <c r="O725" s="1015"/>
      <c r="P725" s="1015"/>
      <c r="Q725" s="1015"/>
      <c r="R725" s="1015"/>
      <c r="S725" s="1016"/>
    </row>
    <row r="726" spans="1:19">
      <c r="A726" s="1012" t="s">
        <v>1579</v>
      </c>
      <c r="B726" s="1012" t="s">
        <v>283</v>
      </c>
      <c r="C726" s="1012" t="s">
        <v>1580</v>
      </c>
      <c r="D726" s="1012" t="s">
        <v>1581</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1582</v>
      </c>
      <c r="B727" s="1012" t="s">
        <v>1583</v>
      </c>
      <c r="C727" s="1012" t="s">
        <v>1584</v>
      </c>
      <c r="D727" s="1012" t="s">
        <v>1585</v>
      </c>
      <c r="E727" s="1012" t="s">
        <v>109</v>
      </c>
      <c r="F727" s="1013">
        <v>40025</v>
      </c>
      <c r="G727" s="1012" t="s">
        <v>922</v>
      </c>
      <c r="H727" s="1015">
        <v>3742000</v>
      </c>
      <c r="I727" s="1015">
        <v>0</v>
      </c>
      <c r="J727" s="1015">
        <v>4487322.46</v>
      </c>
      <c r="K727" s="1012" t="s">
        <v>1196</v>
      </c>
      <c r="L727" s="1015"/>
      <c r="M727" s="1015"/>
      <c r="N727" s="1016"/>
      <c r="O727" s="1015"/>
      <c r="P727" s="1015"/>
      <c r="Q727" s="1015"/>
      <c r="R727" s="1015"/>
      <c r="S727" s="1016"/>
    </row>
    <row r="728" spans="1:19">
      <c r="A728" s="1012" t="s">
        <v>1582</v>
      </c>
      <c r="B728" s="1012" t="s">
        <v>283</v>
      </c>
      <c r="C728" s="1012" t="s">
        <v>1584</v>
      </c>
      <c r="D728" s="1012" t="s">
        <v>1585</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1586</v>
      </c>
      <c r="B729" s="1012" t="s">
        <v>905</v>
      </c>
      <c r="C729" s="1012" t="s">
        <v>1587</v>
      </c>
      <c r="D729" s="1012" t="s">
        <v>1588</v>
      </c>
      <c r="E729" s="1012" t="s">
        <v>109</v>
      </c>
      <c r="F729" s="1013">
        <v>39955</v>
      </c>
      <c r="G729" s="1012" t="s">
        <v>285</v>
      </c>
      <c r="H729" s="1015">
        <v>1177000</v>
      </c>
      <c r="I729" s="1015">
        <v>0</v>
      </c>
      <c r="J729" s="1015">
        <v>1289436.3700000001</v>
      </c>
      <c r="K729" s="1012" t="s">
        <v>898</v>
      </c>
      <c r="L729" s="1015"/>
      <c r="M729" s="1015"/>
      <c r="N729" s="1016"/>
      <c r="O729" s="1015"/>
      <c r="P729" s="1015"/>
      <c r="Q729" s="1015"/>
      <c r="R729" s="1015"/>
      <c r="S729" s="1016"/>
    </row>
    <row r="730" spans="1:19">
      <c r="A730" s="1012" t="s">
        <v>1586</v>
      </c>
      <c r="B730" s="1012" t="s">
        <v>283</v>
      </c>
      <c r="C730" s="1012" t="s">
        <v>1587</v>
      </c>
      <c r="D730" s="1012" t="s">
        <v>1588</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1586</v>
      </c>
      <c r="B731" s="1012" t="s">
        <v>283</v>
      </c>
      <c r="C731" s="1012" t="s">
        <v>1587</v>
      </c>
      <c r="D731" s="1012" t="s">
        <v>1588</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1586</v>
      </c>
      <c r="B732" s="1012" t="s">
        <v>283</v>
      </c>
      <c r="C732" s="1012" t="s">
        <v>1587</v>
      </c>
      <c r="D732" s="1012" t="s">
        <v>1588</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1586</v>
      </c>
      <c r="B733" s="1012" t="s">
        <v>283</v>
      </c>
      <c r="C733" s="1012" t="s">
        <v>1587</v>
      </c>
      <c r="D733" s="1012" t="s">
        <v>1588</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1589</v>
      </c>
      <c r="B734" s="1012" t="s">
        <v>905</v>
      </c>
      <c r="C734" s="1012" t="s">
        <v>1590</v>
      </c>
      <c r="D734" s="1012" t="s">
        <v>1591</v>
      </c>
      <c r="E734" s="1012" t="s">
        <v>60</v>
      </c>
      <c r="F734" s="1013">
        <v>39990</v>
      </c>
      <c r="G734" s="1012" t="s">
        <v>285</v>
      </c>
      <c r="H734" s="1015">
        <v>3422000</v>
      </c>
      <c r="I734" s="1015">
        <v>0</v>
      </c>
      <c r="J734" s="1015">
        <v>3003674.75</v>
      </c>
      <c r="K734" s="1012" t="s">
        <v>898</v>
      </c>
      <c r="L734" s="1015"/>
      <c r="M734" s="1015"/>
      <c r="N734" s="1016"/>
      <c r="O734" s="1015"/>
      <c r="P734" s="1015"/>
      <c r="Q734" s="1015"/>
      <c r="R734" s="1015"/>
      <c r="S734" s="1016"/>
    </row>
    <row r="735" spans="1:19">
      <c r="A735" s="1012" t="s">
        <v>1589</v>
      </c>
      <c r="B735" s="1012" t="s">
        <v>283</v>
      </c>
      <c r="C735" s="1012" t="s">
        <v>1590</v>
      </c>
      <c r="D735" s="1012" t="s">
        <v>1591</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1589</v>
      </c>
      <c r="B736" s="1012" t="s">
        <v>283</v>
      </c>
      <c r="C736" s="1012" t="s">
        <v>1590</v>
      </c>
      <c r="D736" s="1012" t="s">
        <v>1591</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1589</v>
      </c>
      <c r="B737" s="1012" t="s">
        <v>283</v>
      </c>
      <c r="C737" s="1012" t="s">
        <v>1590</v>
      </c>
      <c r="D737" s="1012" t="s">
        <v>1591</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1592</v>
      </c>
      <c r="B738" s="1012" t="s">
        <v>1593</v>
      </c>
      <c r="C738" s="1012" t="s">
        <v>1594</v>
      </c>
      <c r="D738" s="1012" t="s">
        <v>1595</v>
      </c>
      <c r="E738" s="1012" t="s">
        <v>89</v>
      </c>
      <c r="F738" s="1013">
        <v>40018</v>
      </c>
      <c r="G738" s="1012" t="s">
        <v>922</v>
      </c>
      <c r="H738" s="1015">
        <v>50000000</v>
      </c>
      <c r="I738" s="1015">
        <v>0</v>
      </c>
      <c r="J738" s="1015">
        <v>65558530.560000002</v>
      </c>
      <c r="K738" s="1012" t="s">
        <v>1196</v>
      </c>
      <c r="L738" s="1015"/>
      <c r="M738" s="1015"/>
      <c r="N738" s="1016"/>
      <c r="O738" s="1015"/>
      <c r="P738" s="1015"/>
      <c r="Q738" s="1015"/>
      <c r="R738" s="1015"/>
      <c r="S738" s="1016"/>
    </row>
    <row r="739" spans="1:19">
      <c r="A739" s="1012" t="s">
        <v>1592</v>
      </c>
      <c r="B739" s="1012" t="s">
        <v>283</v>
      </c>
      <c r="C739" s="1012" t="s">
        <v>1594</v>
      </c>
      <c r="D739" s="1012" t="s">
        <v>1595</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1592</v>
      </c>
      <c r="B740" s="1012" t="s">
        <v>283</v>
      </c>
      <c r="C740" s="1012" t="s">
        <v>1594</v>
      </c>
      <c r="D740" s="1012" t="s">
        <v>1595</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1194</v>
      </c>
      <c r="C741" s="1012" t="s">
        <v>1596</v>
      </c>
      <c r="D741" s="1012" t="s">
        <v>1597</v>
      </c>
      <c r="E741" s="1012" t="s">
        <v>56</v>
      </c>
      <c r="F741" s="1013">
        <v>39885</v>
      </c>
      <c r="G741" s="1012" t="s">
        <v>7</v>
      </c>
      <c r="H741" s="1015">
        <v>17000000</v>
      </c>
      <c r="I741" s="1015">
        <v>0</v>
      </c>
      <c r="J741" s="1015">
        <v>18204166.780000001</v>
      </c>
      <c r="K741" s="1012" t="s">
        <v>1196</v>
      </c>
      <c r="L741" s="1015"/>
      <c r="M741" s="1015"/>
      <c r="N741" s="1016"/>
      <c r="O741" s="1015"/>
      <c r="P741" s="1015"/>
      <c r="Q741" s="1015"/>
      <c r="R741" s="1015"/>
      <c r="S741" s="1016"/>
    </row>
    <row r="742" spans="1:19">
      <c r="A742" s="1012" t="s">
        <v>53</v>
      </c>
      <c r="B742" s="1012" t="s">
        <v>283</v>
      </c>
      <c r="C742" s="1012" t="s">
        <v>1596</v>
      </c>
      <c r="D742" s="1012" t="s">
        <v>1597</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1598</v>
      </c>
      <c r="B743" s="1012" t="s">
        <v>953</v>
      </c>
      <c r="C743" s="1012" t="s">
        <v>1599</v>
      </c>
      <c r="D743" s="1012" t="s">
        <v>1600</v>
      </c>
      <c r="E743" s="1012" t="s">
        <v>105</v>
      </c>
      <c r="F743" s="1013">
        <v>39822</v>
      </c>
      <c r="G743" s="1012" t="s">
        <v>284</v>
      </c>
      <c r="H743" s="1015">
        <v>65000000</v>
      </c>
      <c r="I743" s="1015">
        <v>0</v>
      </c>
      <c r="J743" s="1015">
        <v>74518906.439999998</v>
      </c>
      <c r="K743" s="1012" t="s">
        <v>1196</v>
      </c>
      <c r="L743" s="1015"/>
      <c r="M743" s="1015"/>
      <c r="N743" s="1016"/>
      <c r="O743" s="1015"/>
      <c r="P743" s="1015"/>
      <c r="Q743" s="1015"/>
      <c r="R743" s="1015"/>
      <c r="S743" s="1016"/>
    </row>
    <row r="744" spans="1:19">
      <c r="A744" s="1012" t="s">
        <v>1598</v>
      </c>
      <c r="B744" s="1012" t="s">
        <v>283</v>
      </c>
      <c r="C744" s="1012" t="s">
        <v>1599</v>
      </c>
      <c r="D744" s="1012" t="s">
        <v>1600</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1598</v>
      </c>
      <c r="B745" s="1012" t="s">
        <v>283</v>
      </c>
      <c r="C745" s="1012" t="s">
        <v>1599</v>
      </c>
      <c r="D745" s="1012" t="s">
        <v>1600</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1601</v>
      </c>
      <c r="B746" s="1012" t="s">
        <v>3030</v>
      </c>
      <c r="C746" s="1012" t="s">
        <v>1602</v>
      </c>
      <c r="D746" s="1012" t="s">
        <v>1603</v>
      </c>
      <c r="E746" s="1012" t="s">
        <v>1604</v>
      </c>
      <c r="F746" s="1013">
        <v>39829</v>
      </c>
      <c r="G746" s="1012" t="s">
        <v>284</v>
      </c>
      <c r="H746" s="1015">
        <v>400000000</v>
      </c>
      <c r="I746" s="1015">
        <v>0</v>
      </c>
      <c r="J746" s="1015">
        <v>237563497.81</v>
      </c>
      <c r="K746" s="1012" t="s">
        <v>898</v>
      </c>
      <c r="L746" s="1015"/>
      <c r="M746" s="1015"/>
      <c r="N746" s="1016"/>
      <c r="O746" s="1015"/>
      <c r="P746" s="1015"/>
      <c r="Q746" s="1015"/>
      <c r="R746" s="1015"/>
      <c r="S746" s="1016"/>
    </row>
    <row r="747" spans="1:19">
      <c r="A747" s="1012" t="s">
        <v>1601</v>
      </c>
      <c r="B747" s="1012" t="s">
        <v>283</v>
      </c>
      <c r="C747" s="1012" t="s">
        <v>1602</v>
      </c>
      <c r="D747" s="1012" t="s">
        <v>1603</v>
      </c>
      <c r="E747" s="1012" t="s">
        <v>1604</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1601</v>
      </c>
      <c r="B748" s="1012" t="s">
        <v>283</v>
      </c>
      <c r="C748" s="1012" t="s">
        <v>1602</v>
      </c>
      <c r="D748" s="1012" t="s">
        <v>1603</v>
      </c>
      <c r="E748" s="1012" t="s">
        <v>1604</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1601</v>
      </c>
      <c r="B749" s="1012" t="s">
        <v>283</v>
      </c>
      <c r="C749" s="1012" t="s">
        <v>1602</v>
      </c>
      <c r="D749" s="1012" t="s">
        <v>1603</v>
      </c>
      <c r="E749" s="1012" t="s">
        <v>1604</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1601</v>
      </c>
      <c r="B750" s="1012" t="s">
        <v>283</v>
      </c>
      <c r="C750" s="1012" t="s">
        <v>1602</v>
      </c>
      <c r="D750" s="1012" t="s">
        <v>1603</v>
      </c>
      <c r="E750" s="1012" t="s">
        <v>1604</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1601</v>
      </c>
      <c r="B751" s="1012" t="s">
        <v>283</v>
      </c>
      <c r="C751" s="1012" t="s">
        <v>1602</v>
      </c>
      <c r="D751" s="1012" t="s">
        <v>1603</v>
      </c>
      <c r="E751" s="1012" t="s">
        <v>1604</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1601</v>
      </c>
      <c r="B752" s="1012" t="s">
        <v>283</v>
      </c>
      <c r="C752" s="1012" t="s">
        <v>1602</v>
      </c>
      <c r="D752" s="1012" t="s">
        <v>1603</v>
      </c>
      <c r="E752" s="1012" t="s">
        <v>1604</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1601</v>
      </c>
      <c r="B753" s="1012" t="s">
        <v>283</v>
      </c>
      <c r="C753" s="1012" t="s">
        <v>1602</v>
      </c>
      <c r="D753" s="1012" t="s">
        <v>1603</v>
      </c>
      <c r="E753" s="1012" t="s">
        <v>1604</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1605</v>
      </c>
      <c r="B754" s="1012" t="s">
        <v>891</v>
      </c>
      <c r="C754" s="1012" t="s">
        <v>1606</v>
      </c>
      <c r="D754" s="1012" t="s">
        <v>1607</v>
      </c>
      <c r="E754" s="1012" t="s">
        <v>89</v>
      </c>
      <c r="F754" s="1013">
        <v>39864</v>
      </c>
      <c r="G754" s="1012" t="s">
        <v>285</v>
      </c>
      <c r="H754" s="1015">
        <v>7350000</v>
      </c>
      <c r="I754" s="1015">
        <v>0</v>
      </c>
      <c r="J754" s="1015">
        <v>9050516.5</v>
      </c>
      <c r="K754" s="1012" t="s">
        <v>1196</v>
      </c>
      <c r="L754" s="1015"/>
      <c r="M754" s="1015"/>
      <c r="N754" s="1016"/>
      <c r="O754" s="1015"/>
      <c r="P754" s="1015"/>
      <c r="Q754" s="1015"/>
      <c r="R754" s="1015"/>
      <c r="S754" s="1016"/>
    </row>
    <row r="755" spans="1:19">
      <c r="A755" s="1012" t="s">
        <v>1605</v>
      </c>
      <c r="B755" s="1012" t="s">
        <v>283</v>
      </c>
      <c r="C755" s="1012" t="s">
        <v>1606</v>
      </c>
      <c r="D755" s="1012" t="s">
        <v>1607</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1605</v>
      </c>
      <c r="B756" s="1012" t="s">
        <v>283</v>
      </c>
      <c r="C756" s="1012" t="s">
        <v>1606</v>
      </c>
      <c r="D756" s="1012" t="s">
        <v>1607</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1608</v>
      </c>
      <c r="B757" s="1012" t="s">
        <v>933</v>
      </c>
      <c r="C757" s="1012" t="s">
        <v>1609</v>
      </c>
      <c r="D757" s="1012" t="s">
        <v>1610</v>
      </c>
      <c r="E757" s="1012" t="s">
        <v>1238</v>
      </c>
      <c r="F757" s="1013">
        <v>39850</v>
      </c>
      <c r="G757" s="1012" t="s">
        <v>285</v>
      </c>
      <c r="H757" s="1015">
        <v>3345000</v>
      </c>
      <c r="I757" s="1015">
        <v>0</v>
      </c>
      <c r="J757" s="1015">
        <v>3960105</v>
      </c>
      <c r="K757" s="1012" t="s">
        <v>1196</v>
      </c>
      <c r="L757" s="1015"/>
      <c r="M757" s="1015"/>
      <c r="N757" s="1016"/>
      <c r="O757" s="1015"/>
      <c r="P757" s="1015"/>
      <c r="Q757" s="1015"/>
      <c r="R757" s="1015"/>
      <c r="S757" s="1016"/>
    </row>
    <row r="758" spans="1:19">
      <c r="A758" s="1012" t="s">
        <v>1608</v>
      </c>
      <c r="B758" s="1012" t="s">
        <v>283</v>
      </c>
      <c r="C758" s="1012" t="s">
        <v>1609</v>
      </c>
      <c r="D758" s="1012" t="s">
        <v>1610</v>
      </c>
      <c r="E758" s="1012" t="s">
        <v>1238</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1611</v>
      </c>
      <c r="B759" s="1012" t="s">
        <v>933</v>
      </c>
      <c r="C759" s="1012" t="s">
        <v>1612</v>
      </c>
      <c r="D759" s="1012" t="s">
        <v>1613</v>
      </c>
      <c r="E759" s="1012" t="s">
        <v>89</v>
      </c>
      <c r="F759" s="1013">
        <v>39829</v>
      </c>
      <c r="G759" s="1012" t="s">
        <v>285</v>
      </c>
      <c r="H759" s="1015">
        <v>10000000</v>
      </c>
      <c r="I759" s="1015">
        <v>0</v>
      </c>
      <c r="J759" s="1015">
        <v>11941222.220000001</v>
      </c>
      <c r="K759" s="1012" t="s">
        <v>1196</v>
      </c>
      <c r="L759" s="1015"/>
      <c r="M759" s="1015"/>
      <c r="N759" s="1016"/>
      <c r="O759" s="1015"/>
      <c r="P759" s="1015"/>
      <c r="Q759" s="1015"/>
      <c r="R759" s="1015"/>
      <c r="S759" s="1016"/>
    </row>
    <row r="760" spans="1:19">
      <c r="A760" s="1012" t="s">
        <v>1611</v>
      </c>
      <c r="B760" s="1012" t="s">
        <v>283</v>
      </c>
      <c r="C760" s="1012" t="s">
        <v>1612</v>
      </c>
      <c r="D760" s="1012" t="s">
        <v>1613</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1614</v>
      </c>
      <c r="B761" s="1012" t="s">
        <v>924</v>
      </c>
      <c r="C761" s="1012" t="s">
        <v>1615</v>
      </c>
      <c r="D761" s="1012" t="s">
        <v>1139</v>
      </c>
      <c r="E761" s="1012" t="s">
        <v>998</v>
      </c>
      <c r="F761" s="1013">
        <v>39813</v>
      </c>
      <c r="G761" s="1012" t="s">
        <v>285</v>
      </c>
      <c r="H761" s="1015">
        <v>295400000</v>
      </c>
      <c r="I761" s="1015">
        <v>0</v>
      </c>
      <c r="J761" s="1015">
        <v>119071500.97</v>
      </c>
      <c r="K761" s="1012" t="s">
        <v>898</v>
      </c>
      <c r="L761" s="1015"/>
      <c r="M761" s="1015"/>
      <c r="N761" s="1016"/>
      <c r="O761" s="1015"/>
      <c r="P761" s="1015"/>
      <c r="Q761" s="1015"/>
      <c r="R761" s="1015"/>
      <c r="S761" s="1016"/>
    </row>
    <row r="762" spans="1:19">
      <c r="A762" s="1012" t="s">
        <v>1614</v>
      </c>
      <c r="B762" s="1012" t="s">
        <v>283</v>
      </c>
      <c r="C762" s="1012" t="s">
        <v>1615</v>
      </c>
      <c r="D762" s="1012" t="s">
        <v>1139</v>
      </c>
      <c r="E762" s="1012" t="s">
        <v>998</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1614</v>
      </c>
      <c r="B763" s="1012" t="s">
        <v>283</v>
      </c>
      <c r="C763" s="1012" t="s">
        <v>1615</v>
      </c>
      <c r="D763" s="1012" t="s">
        <v>1139</v>
      </c>
      <c r="E763" s="1012" t="s">
        <v>998</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1614</v>
      </c>
      <c r="B764" s="1012" t="s">
        <v>283</v>
      </c>
      <c r="C764" s="1012" t="s">
        <v>1615</v>
      </c>
      <c r="D764" s="1012" t="s">
        <v>1139</v>
      </c>
      <c r="E764" s="1012" t="s">
        <v>998</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1614</v>
      </c>
      <c r="B765" s="1012" t="s">
        <v>283</v>
      </c>
      <c r="C765" s="1012" t="s">
        <v>1615</v>
      </c>
      <c r="D765" s="1012" t="s">
        <v>1139</v>
      </c>
      <c r="E765" s="1012" t="s">
        <v>998</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1614</v>
      </c>
      <c r="B766" s="1012" t="s">
        <v>283</v>
      </c>
      <c r="C766" s="1012" t="s">
        <v>1615</v>
      </c>
      <c r="D766" s="1012" t="s">
        <v>1139</v>
      </c>
      <c r="E766" s="1012" t="s">
        <v>998</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1614</v>
      </c>
      <c r="B767" s="1012" t="s">
        <v>283</v>
      </c>
      <c r="C767" s="1012" t="s">
        <v>1615</v>
      </c>
      <c r="D767" s="1012" t="s">
        <v>1139</v>
      </c>
      <c r="E767" s="1012" t="s">
        <v>998</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1614</v>
      </c>
      <c r="B768" s="1012" t="s">
        <v>283</v>
      </c>
      <c r="C768" s="1012" t="s">
        <v>1615</v>
      </c>
      <c r="D768" s="1012" t="s">
        <v>1139</v>
      </c>
      <c r="E768" s="1012" t="s">
        <v>998</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1616</v>
      </c>
      <c r="B769" s="1012" t="s">
        <v>953</v>
      </c>
      <c r="C769" s="1012" t="s">
        <v>1617</v>
      </c>
      <c r="D769" s="1012" t="s">
        <v>1618</v>
      </c>
      <c r="E769" s="1012" t="s">
        <v>89</v>
      </c>
      <c r="F769" s="1013">
        <v>39878</v>
      </c>
      <c r="G769" s="1012" t="s">
        <v>284</v>
      </c>
      <c r="H769" s="1015">
        <v>100000000</v>
      </c>
      <c r="I769" s="1015">
        <v>0</v>
      </c>
      <c r="J769" s="1015">
        <v>112410898.89</v>
      </c>
      <c r="K769" s="1012" t="s">
        <v>1196</v>
      </c>
      <c r="L769" s="1015"/>
      <c r="M769" s="1015"/>
      <c r="N769" s="1016"/>
      <c r="O769" s="1015"/>
      <c r="P769" s="1015"/>
      <c r="Q769" s="1015"/>
      <c r="R769" s="1015"/>
      <c r="S769" s="1016"/>
    </row>
    <row r="770" spans="1:19">
      <c r="A770" s="1012" t="s">
        <v>1616</v>
      </c>
      <c r="B770" s="1012" t="s">
        <v>283</v>
      </c>
      <c r="C770" s="1012" t="s">
        <v>1617</v>
      </c>
      <c r="D770" s="1012" t="s">
        <v>1618</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1616</v>
      </c>
      <c r="B771" s="1012" t="s">
        <v>283</v>
      </c>
      <c r="C771" s="1012" t="s">
        <v>1617</v>
      </c>
      <c r="D771" s="1012" t="s">
        <v>1618</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1619</v>
      </c>
      <c r="B772" s="1012" t="s">
        <v>1077</v>
      </c>
      <c r="C772" s="1012" t="s">
        <v>1620</v>
      </c>
      <c r="D772" s="1012" t="s">
        <v>1621</v>
      </c>
      <c r="E772" s="1012" t="s">
        <v>6</v>
      </c>
      <c r="F772" s="1013">
        <v>39913</v>
      </c>
      <c r="G772" s="1012" t="s">
        <v>284</v>
      </c>
      <c r="H772" s="1015">
        <v>2211000</v>
      </c>
      <c r="I772" s="1015">
        <v>0</v>
      </c>
      <c r="J772" s="1015">
        <v>4693275.6100000003</v>
      </c>
      <c r="K772" s="1012" t="s">
        <v>898</v>
      </c>
      <c r="L772" s="1015"/>
      <c r="M772" s="1015"/>
      <c r="N772" s="1016"/>
      <c r="O772" s="1015"/>
      <c r="P772" s="1015"/>
      <c r="Q772" s="1015"/>
      <c r="R772" s="1015"/>
      <c r="S772" s="1016"/>
    </row>
    <row r="773" spans="1:19">
      <c r="A773" s="1012" t="s">
        <v>1619</v>
      </c>
      <c r="B773" s="1012" t="s">
        <v>283</v>
      </c>
      <c r="C773" s="1012" t="s">
        <v>1620</v>
      </c>
      <c r="D773" s="1012" t="s">
        <v>1621</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1619</v>
      </c>
      <c r="B774" s="1012" t="s">
        <v>283</v>
      </c>
      <c r="C774" s="1012" t="s">
        <v>1620</v>
      </c>
      <c r="D774" s="1012" t="s">
        <v>1621</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1619</v>
      </c>
      <c r="B775" s="1012" t="s">
        <v>283</v>
      </c>
      <c r="C775" s="1012" t="s">
        <v>1620</v>
      </c>
      <c r="D775" s="1012" t="s">
        <v>1621</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1619</v>
      </c>
      <c r="B776" s="1012" t="s">
        <v>283</v>
      </c>
      <c r="C776" s="1012" t="s">
        <v>1620</v>
      </c>
      <c r="D776" s="1012" t="s">
        <v>1621</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1622</v>
      </c>
      <c r="B777" s="1012" t="s">
        <v>953</v>
      </c>
      <c r="C777" s="1012" t="s">
        <v>1623</v>
      </c>
      <c r="D777" s="1012" t="s">
        <v>1624</v>
      </c>
      <c r="E777" s="1012" t="s">
        <v>6</v>
      </c>
      <c r="F777" s="1013">
        <v>39801</v>
      </c>
      <c r="G777" s="1012" t="s">
        <v>284</v>
      </c>
      <c r="H777" s="1015">
        <v>25000000</v>
      </c>
      <c r="I777" s="1015">
        <v>0</v>
      </c>
      <c r="J777" s="1015">
        <v>28810847.550000001</v>
      </c>
      <c r="K777" s="1012" t="s">
        <v>1196</v>
      </c>
      <c r="L777" s="1015"/>
      <c r="M777" s="1015"/>
      <c r="N777" s="1016"/>
      <c r="O777" s="1015"/>
      <c r="P777" s="1015"/>
      <c r="Q777" s="1015"/>
      <c r="R777" s="1015"/>
      <c r="S777" s="1016"/>
    </row>
    <row r="778" spans="1:19">
      <c r="A778" s="1012" t="s">
        <v>1622</v>
      </c>
      <c r="B778" s="1012" t="s">
        <v>283</v>
      </c>
      <c r="C778" s="1012" t="s">
        <v>1623</v>
      </c>
      <c r="D778" s="1012" t="s">
        <v>1624</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1622</v>
      </c>
      <c r="B779" s="1012" t="s">
        <v>283</v>
      </c>
      <c r="C779" s="1012" t="s">
        <v>1623</v>
      </c>
      <c r="D779" s="1012" t="s">
        <v>1624</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1625</v>
      </c>
      <c r="B780" s="1012"/>
      <c r="C780" s="1012" t="s">
        <v>1626</v>
      </c>
      <c r="D780" s="1012" t="s">
        <v>1390</v>
      </c>
      <c r="E780" s="1012" t="s">
        <v>246</v>
      </c>
      <c r="F780" s="1013">
        <v>39906</v>
      </c>
      <c r="G780" s="1012" t="s">
        <v>284</v>
      </c>
      <c r="H780" s="1015">
        <v>10958000</v>
      </c>
      <c r="I780" s="1015">
        <v>0</v>
      </c>
      <c r="J780" s="1015">
        <v>11956712.439999999</v>
      </c>
      <c r="K780" s="1012" t="s">
        <v>898</v>
      </c>
      <c r="L780" s="1015"/>
      <c r="M780" s="1015"/>
      <c r="N780" s="1016"/>
      <c r="O780" s="1015"/>
      <c r="P780" s="1015"/>
      <c r="Q780" s="1015"/>
      <c r="R780" s="1015"/>
      <c r="S780" s="1016"/>
    </row>
    <row r="781" spans="1:19">
      <c r="A781" s="1012" t="s">
        <v>1625</v>
      </c>
      <c r="B781" s="1012" t="s">
        <v>283</v>
      </c>
      <c r="C781" s="1012" t="s">
        <v>1626</v>
      </c>
      <c r="D781" s="1012" t="s">
        <v>1390</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1625</v>
      </c>
      <c r="B782" s="1012" t="s">
        <v>283</v>
      </c>
      <c r="C782" s="1012" t="s">
        <v>1626</v>
      </c>
      <c r="D782" s="1012" t="s">
        <v>1390</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1627</v>
      </c>
      <c r="C783" s="1012" t="s">
        <v>1628</v>
      </c>
      <c r="D783" s="1012" t="s">
        <v>1629</v>
      </c>
      <c r="E783" s="1012" t="s">
        <v>6</v>
      </c>
      <c r="F783" s="1013">
        <v>39857</v>
      </c>
      <c r="G783" s="1012" t="s">
        <v>285</v>
      </c>
      <c r="H783" s="1015">
        <v>2200000</v>
      </c>
      <c r="I783" s="1015">
        <v>0</v>
      </c>
      <c r="J783" s="1015">
        <v>5446642.9400000004</v>
      </c>
      <c r="K783" s="1012" t="s">
        <v>1196</v>
      </c>
      <c r="L783" s="1015"/>
      <c r="M783" s="1015"/>
      <c r="N783" s="1016"/>
      <c r="O783" s="1015"/>
      <c r="P783" s="1015"/>
      <c r="Q783" s="1015"/>
      <c r="R783" s="1015"/>
      <c r="S783" s="1016"/>
    </row>
    <row r="784" spans="1:19">
      <c r="A784" s="1012" t="s">
        <v>61</v>
      </c>
      <c r="B784" s="1012" t="s">
        <v>283</v>
      </c>
      <c r="C784" s="1012" t="s">
        <v>1628</v>
      </c>
      <c r="D784" s="1012" t="s">
        <v>1629</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1628</v>
      </c>
      <c r="D785" s="1012" t="s">
        <v>1629</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1630</v>
      </c>
      <c r="B786" s="1012"/>
      <c r="C786" s="1012" t="s">
        <v>1631</v>
      </c>
      <c r="D786" s="1012" t="s">
        <v>1632</v>
      </c>
      <c r="E786" s="1012" t="s">
        <v>1231</v>
      </c>
      <c r="F786" s="1013">
        <v>39836</v>
      </c>
      <c r="G786" s="1012" t="s">
        <v>284</v>
      </c>
      <c r="H786" s="1015">
        <v>23184000</v>
      </c>
      <c r="I786" s="1015">
        <v>0</v>
      </c>
      <c r="J786" s="1015">
        <v>25245684.710000001</v>
      </c>
      <c r="K786" s="1012" t="s">
        <v>898</v>
      </c>
      <c r="L786" s="1015"/>
      <c r="M786" s="1015"/>
      <c r="N786" s="1016"/>
      <c r="O786" s="1015"/>
      <c r="P786" s="1015"/>
      <c r="Q786" s="1015"/>
      <c r="R786" s="1015"/>
      <c r="S786" s="1016"/>
    </row>
    <row r="787" spans="1:19">
      <c r="A787" s="1012" t="s">
        <v>1630</v>
      </c>
      <c r="B787" s="1012" t="s">
        <v>283</v>
      </c>
      <c r="C787" s="1012" t="s">
        <v>1631</v>
      </c>
      <c r="D787" s="1012" t="s">
        <v>1632</v>
      </c>
      <c r="E787" s="1012" t="s">
        <v>1231</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1630</v>
      </c>
      <c r="B788" s="1012" t="s">
        <v>283</v>
      </c>
      <c r="C788" s="1012" t="s">
        <v>1631</v>
      </c>
      <c r="D788" s="1012" t="s">
        <v>1632</v>
      </c>
      <c r="E788" s="1012" t="s">
        <v>1231</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1633</v>
      </c>
      <c r="B789" s="1012" t="s">
        <v>900</v>
      </c>
      <c r="C789" s="1012" t="s">
        <v>1634</v>
      </c>
      <c r="D789" s="1012" t="s">
        <v>1635</v>
      </c>
      <c r="E789" s="1012" t="s">
        <v>1273</v>
      </c>
      <c r="F789" s="1013">
        <v>39892</v>
      </c>
      <c r="G789" s="1012" t="s">
        <v>285</v>
      </c>
      <c r="H789" s="1015">
        <v>4500000</v>
      </c>
      <c r="I789" s="1015">
        <v>0</v>
      </c>
      <c r="J789" s="1015">
        <v>5339487.75</v>
      </c>
      <c r="K789" s="1012" t="s">
        <v>1196</v>
      </c>
      <c r="L789" s="1015"/>
      <c r="M789" s="1015"/>
      <c r="N789" s="1016"/>
      <c r="O789" s="1015"/>
      <c r="P789" s="1015"/>
      <c r="Q789" s="1015"/>
      <c r="R789" s="1015"/>
      <c r="S789" s="1016"/>
    </row>
    <row r="790" spans="1:19">
      <c r="A790" s="1012" t="s">
        <v>1633</v>
      </c>
      <c r="B790" s="1012" t="s">
        <v>283</v>
      </c>
      <c r="C790" s="1012" t="s">
        <v>1634</v>
      </c>
      <c r="D790" s="1012" t="s">
        <v>1635</v>
      </c>
      <c r="E790" s="1012" t="s">
        <v>1273</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1636</v>
      </c>
      <c r="B791" s="1012" t="s">
        <v>1637</v>
      </c>
      <c r="C791" s="1012" t="s">
        <v>1638</v>
      </c>
      <c r="D791" s="1012" t="s">
        <v>1639</v>
      </c>
      <c r="E791" s="1012" t="s">
        <v>246</v>
      </c>
      <c r="F791" s="1013">
        <v>39773</v>
      </c>
      <c r="G791" s="1012" t="s">
        <v>284</v>
      </c>
      <c r="H791" s="1015">
        <v>41500000</v>
      </c>
      <c r="I791" s="1015">
        <v>0</v>
      </c>
      <c r="J791" s="1015">
        <v>42839002.780000001</v>
      </c>
      <c r="K791" s="1012" t="s">
        <v>1196</v>
      </c>
      <c r="L791" s="1015"/>
      <c r="M791" s="1015"/>
      <c r="N791" s="1016"/>
      <c r="O791" s="1015"/>
      <c r="P791" s="1015"/>
      <c r="Q791" s="1015"/>
      <c r="R791" s="1015"/>
      <c r="S791" s="1016"/>
    </row>
    <row r="792" spans="1:19">
      <c r="A792" s="1012" t="s">
        <v>1636</v>
      </c>
      <c r="B792" s="1012" t="s">
        <v>283</v>
      </c>
      <c r="C792" s="1012" t="s">
        <v>1638</v>
      </c>
      <c r="D792" s="1012" t="s">
        <v>1639</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1636</v>
      </c>
      <c r="B793" s="1012" t="s">
        <v>283</v>
      </c>
      <c r="C793" s="1012" t="s">
        <v>1638</v>
      </c>
      <c r="D793" s="1012" t="s">
        <v>1639</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1640</v>
      </c>
      <c r="B794" s="1012" t="s">
        <v>1641</v>
      </c>
      <c r="C794" s="1012" t="s">
        <v>1642</v>
      </c>
      <c r="D794" s="1012" t="s">
        <v>1513</v>
      </c>
      <c r="E794" s="1012" t="s">
        <v>948</v>
      </c>
      <c r="F794" s="1013">
        <v>39948</v>
      </c>
      <c r="G794" s="1012" t="s">
        <v>285</v>
      </c>
      <c r="H794" s="1015">
        <v>14800000</v>
      </c>
      <c r="I794" s="1015">
        <v>0</v>
      </c>
      <c r="J794" s="1015">
        <v>19957763.300000001</v>
      </c>
      <c r="K794" s="1012" t="s">
        <v>1196</v>
      </c>
      <c r="L794" s="1015"/>
      <c r="M794" s="1015"/>
      <c r="N794" s="1016"/>
      <c r="O794" s="1015"/>
      <c r="P794" s="1015"/>
      <c r="Q794" s="1015"/>
      <c r="R794" s="1015"/>
      <c r="S794" s="1016"/>
    </row>
    <row r="795" spans="1:19">
      <c r="A795" s="1012" t="s">
        <v>1640</v>
      </c>
      <c r="B795" s="1012" t="s">
        <v>283</v>
      </c>
      <c r="C795" s="1012" t="s">
        <v>1642</v>
      </c>
      <c r="D795" s="1012" t="s">
        <v>1513</v>
      </c>
      <c r="E795" s="1012" t="s">
        <v>948</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1643</v>
      </c>
      <c r="B796" s="1012"/>
      <c r="C796" s="1012" t="s">
        <v>1644</v>
      </c>
      <c r="D796" s="1012" t="s">
        <v>1645</v>
      </c>
      <c r="E796" s="1012" t="s">
        <v>894</v>
      </c>
      <c r="F796" s="1013">
        <v>39805</v>
      </c>
      <c r="G796" s="1012" t="s">
        <v>284</v>
      </c>
      <c r="H796" s="1015">
        <v>10685000</v>
      </c>
      <c r="I796" s="1015">
        <v>0</v>
      </c>
      <c r="J796" s="1015">
        <v>8499249.9199999999</v>
      </c>
      <c r="K796" s="1012" t="s">
        <v>898</v>
      </c>
      <c r="L796" s="1015"/>
      <c r="M796" s="1015"/>
      <c r="N796" s="1016"/>
      <c r="O796" s="1015"/>
      <c r="P796" s="1015"/>
      <c r="Q796" s="1015"/>
      <c r="R796" s="1015"/>
      <c r="S796" s="1016"/>
    </row>
    <row r="797" spans="1:19">
      <c r="A797" s="1012" t="s">
        <v>1643</v>
      </c>
      <c r="B797" s="1012" t="s">
        <v>283</v>
      </c>
      <c r="C797" s="1012" t="s">
        <v>1644</v>
      </c>
      <c r="D797" s="1012" t="s">
        <v>1645</v>
      </c>
      <c r="E797" s="1012" t="s">
        <v>894</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1646</v>
      </c>
      <c r="B798" s="1012"/>
      <c r="C798" s="1012" t="s">
        <v>1647</v>
      </c>
      <c r="D798" s="1012" t="s">
        <v>1648</v>
      </c>
      <c r="E798" s="1012" t="s">
        <v>11</v>
      </c>
      <c r="F798" s="1013">
        <v>39773</v>
      </c>
      <c r="G798" s="1012" t="s">
        <v>284</v>
      </c>
      <c r="H798" s="1015">
        <v>11350000</v>
      </c>
      <c r="I798" s="1015">
        <v>0</v>
      </c>
      <c r="J798" s="1015">
        <v>13425979.359999999</v>
      </c>
      <c r="K798" s="1012" t="s">
        <v>898</v>
      </c>
      <c r="L798" s="1015"/>
      <c r="M798" s="1015"/>
      <c r="N798" s="1016"/>
      <c r="O798" s="1015"/>
      <c r="P798" s="1015"/>
      <c r="Q798" s="1015"/>
      <c r="R798" s="1015"/>
      <c r="S798" s="1016"/>
    </row>
    <row r="799" spans="1:19">
      <c r="A799" s="1012" t="s">
        <v>1646</v>
      </c>
      <c r="B799" s="1012" t="s">
        <v>283</v>
      </c>
      <c r="C799" s="1012" t="s">
        <v>1647</v>
      </c>
      <c r="D799" s="1012" t="s">
        <v>1648</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1646</v>
      </c>
      <c r="B800" s="1012" t="s">
        <v>283</v>
      </c>
      <c r="C800" s="1012" t="s">
        <v>1647</v>
      </c>
      <c r="D800" s="1012" t="s">
        <v>1648</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1649</v>
      </c>
      <c r="B801" s="1012" t="s">
        <v>924</v>
      </c>
      <c r="C801" s="1012" t="s">
        <v>1650</v>
      </c>
      <c r="D801" s="1012" t="s">
        <v>1651</v>
      </c>
      <c r="E801" s="1012" t="s">
        <v>89</v>
      </c>
      <c r="F801" s="1013">
        <v>40158</v>
      </c>
      <c r="G801" s="1012" t="s">
        <v>285</v>
      </c>
      <c r="H801" s="1015">
        <v>22000000</v>
      </c>
      <c r="I801" s="1015">
        <v>0</v>
      </c>
      <c r="J801" s="1015">
        <v>18252479.059999999</v>
      </c>
      <c r="K801" s="1012" t="s">
        <v>898</v>
      </c>
      <c r="L801" s="1015"/>
      <c r="M801" s="1015"/>
      <c r="N801" s="1016"/>
      <c r="O801" s="1015"/>
      <c r="P801" s="1015"/>
      <c r="Q801" s="1015"/>
      <c r="R801" s="1015"/>
      <c r="S801" s="1016"/>
    </row>
    <row r="802" spans="1:19">
      <c r="A802" s="1012" t="s">
        <v>1649</v>
      </c>
      <c r="B802" s="1012" t="s">
        <v>283</v>
      </c>
      <c r="C802" s="1012" t="s">
        <v>1650</v>
      </c>
      <c r="D802" s="1012" t="s">
        <v>1651</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1649</v>
      </c>
      <c r="B803" s="1012" t="s">
        <v>283</v>
      </c>
      <c r="C803" s="1012" t="s">
        <v>1650</v>
      </c>
      <c r="D803" s="1012" t="s">
        <v>1651</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1649</v>
      </c>
      <c r="B804" s="1012" t="s">
        <v>283</v>
      </c>
      <c r="C804" s="1012" t="s">
        <v>1650</v>
      </c>
      <c r="D804" s="1012" t="s">
        <v>1651</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1649</v>
      </c>
      <c r="B805" s="1012" t="s">
        <v>283</v>
      </c>
      <c r="C805" s="1012" t="s">
        <v>1650</v>
      </c>
      <c r="D805" s="1012" t="s">
        <v>1651</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1649</v>
      </c>
      <c r="B806" s="1012" t="s">
        <v>283</v>
      </c>
      <c r="C806" s="1012" t="s">
        <v>1650</v>
      </c>
      <c r="D806" s="1012" t="s">
        <v>1651</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1649</v>
      </c>
      <c r="B807" s="1012" t="s">
        <v>283</v>
      </c>
      <c r="C807" s="1012" t="s">
        <v>1650</v>
      </c>
      <c r="D807" s="1012" t="s">
        <v>1651</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1649</v>
      </c>
      <c r="B808" s="1012" t="s">
        <v>283</v>
      </c>
      <c r="C808" s="1012" t="s">
        <v>1650</v>
      </c>
      <c r="D808" s="1012" t="s">
        <v>1651</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1652</v>
      </c>
      <c r="B809" s="1012"/>
      <c r="C809" s="1012" t="s">
        <v>1653</v>
      </c>
      <c r="D809" s="1012" t="s">
        <v>1654</v>
      </c>
      <c r="E809" s="1012" t="s">
        <v>1231</v>
      </c>
      <c r="F809" s="1013">
        <v>39787</v>
      </c>
      <c r="G809" s="1012" t="s">
        <v>284</v>
      </c>
      <c r="H809" s="1015">
        <v>37000000</v>
      </c>
      <c r="I809" s="1015">
        <v>0</v>
      </c>
      <c r="J809" s="1015">
        <v>53610300.920000002</v>
      </c>
      <c r="K809" s="1012" t="s">
        <v>898</v>
      </c>
      <c r="L809" s="1015"/>
      <c r="M809" s="1015"/>
      <c r="N809" s="1016"/>
      <c r="O809" s="1015"/>
      <c r="P809" s="1015"/>
      <c r="Q809" s="1015"/>
      <c r="R809" s="1015"/>
      <c r="S809" s="1016"/>
    </row>
    <row r="810" spans="1:19">
      <c r="A810" s="1012" t="s">
        <v>1652</v>
      </c>
      <c r="B810" s="1012" t="s">
        <v>283</v>
      </c>
      <c r="C810" s="1012" t="s">
        <v>1653</v>
      </c>
      <c r="D810" s="1012" t="s">
        <v>1654</v>
      </c>
      <c r="E810" s="1012" t="s">
        <v>1231</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1652</v>
      </c>
      <c r="B811" s="1012" t="s">
        <v>283</v>
      </c>
      <c r="C811" s="1012" t="s">
        <v>1653</v>
      </c>
      <c r="D811" s="1012" t="s">
        <v>1654</v>
      </c>
      <c r="E811" s="1012" t="s">
        <v>1231</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1655</v>
      </c>
      <c r="C812" s="1012" t="s">
        <v>1656</v>
      </c>
      <c r="D812" s="1012" t="s">
        <v>1657</v>
      </c>
      <c r="E812" s="1012" t="s">
        <v>89</v>
      </c>
      <c r="F812" s="1013">
        <v>40067</v>
      </c>
      <c r="G812" s="1012" t="s">
        <v>922</v>
      </c>
      <c r="H812" s="1015">
        <v>7500000</v>
      </c>
      <c r="I812" s="1015">
        <v>0</v>
      </c>
      <c r="J812" s="1015">
        <v>8514738.2100000009</v>
      </c>
      <c r="K812" s="1012" t="s">
        <v>1196</v>
      </c>
      <c r="L812" s="1015"/>
      <c r="M812" s="1015"/>
      <c r="N812" s="1016"/>
      <c r="O812" s="1015"/>
      <c r="P812" s="1015"/>
      <c r="Q812" s="1015"/>
      <c r="R812" s="1015"/>
      <c r="S812" s="1016"/>
    </row>
    <row r="813" spans="1:19">
      <c r="A813" s="1012" t="s">
        <v>113</v>
      </c>
      <c r="B813" s="1012" t="s">
        <v>283</v>
      </c>
      <c r="C813" s="1012" t="s">
        <v>1656</v>
      </c>
      <c r="D813" s="1012" t="s">
        <v>1657</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1658</v>
      </c>
      <c r="B814" s="1012" t="s">
        <v>891</v>
      </c>
      <c r="C814" s="1012" t="s">
        <v>1659</v>
      </c>
      <c r="D814" s="1012" t="s">
        <v>1660</v>
      </c>
      <c r="E814" s="1012" t="s">
        <v>903</v>
      </c>
      <c r="F814" s="1013">
        <v>39850</v>
      </c>
      <c r="G814" s="1012" t="s">
        <v>285</v>
      </c>
      <c r="H814" s="1015">
        <v>5000000</v>
      </c>
      <c r="I814" s="1015">
        <v>0</v>
      </c>
      <c r="J814" s="1015">
        <v>6074313</v>
      </c>
      <c r="K814" s="1012" t="s">
        <v>1196</v>
      </c>
      <c r="L814" s="1015"/>
      <c r="M814" s="1015"/>
      <c r="N814" s="1016"/>
      <c r="O814" s="1015"/>
      <c r="P814" s="1015"/>
      <c r="Q814" s="1015"/>
      <c r="R814" s="1015"/>
      <c r="S814" s="1016"/>
    </row>
    <row r="815" spans="1:19">
      <c r="A815" s="1012" t="s">
        <v>1658</v>
      </c>
      <c r="B815" s="1012" t="s">
        <v>283</v>
      </c>
      <c r="C815" s="1012" t="s">
        <v>1659</v>
      </c>
      <c r="D815" s="1012" t="s">
        <v>1660</v>
      </c>
      <c r="E815" s="1012" t="s">
        <v>903</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1661</v>
      </c>
      <c r="B816" s="1012"/>
      <c r="C816" s="1012" t="s">
        <v>1662</v>
      </c>
      <c r="D816" s="1012" t="s">
        <v>1404</v>
      </c>
      <c r="E816" s="1012" t="s">
        <v>42</v>
      </c>
      <c r="F816" s="1013">
        <v>39878</v>
      </c>
      <c r="G816" s="1012" t="s">
        <v>284</v>
      </c>
      <c r="H816" s="1015">
        <v>16500000</v>
      </c>
      <c r="I816" s="1015">
        <v>0</v>
      </c>
      <c r="J816" s="1015">
        <v>6570625</v>
      </c>
      <c r="K816" s="1012" t="s">
        <v>898</v>
      </c>
      <c r="L816" s="1015"/>
      <c r="M816" s="1015"/>
      <c r="N816" s="1016"/>
      <c r="O816" s="1015"/>
      <c r="P816" s="1015"/>
      <c r="Q816" s="1015"/>
      <c r="R816" s="1015"/>
      <c r="S816" s="1016"/>
    </row>
    <row r="817" spans="1:19">
      <c r="A817" s="1012" t="s">
        <v>1661</v>
      </c>
      <c r="B817" s="1012" t="s">
        <v>283</v>
      </c>
      <c r="C817" s="1012" t="s">
        <v>1662</v>
      </c>
      <c r="D817" s="1012" t="s">
        <v>1404</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1663</v>
      </c>
      <c r="B818" s="1012" t="s">
        <v>1049</v>
      </c>
      <c r="C818" s="1012" t="s">
        <v>1664</v>
      </c>
      <c r="D818" s="1012" t="s">
        <v>1575</v>
      </c>
      <c r="E818" s="1012" t="s">
        <v>1231</v>
      </c>
      <c r="F818" s="1013">
        <v>39805</v>
      </c>
      <c r="G818" s="1012" t="s">
        <v>284</v>
      </c>
      <c r="H818" s="1015">
        <v>80000000</v>
      </c>
      <c r="I818" s="1015">
        <v>0</v>
      </c>
      <c r="J818" s="1015">
        <v>87644066.099999994</v>
      </c>
      <c r="K818" s="1012" t="s">
        <v>1196</v>
      </c>
      <c r="L818" s="1015"/>
      <c r="M818" s="1015"/>
      <c r="N818" s="1016"/>
      <c r="O818" s="1015"/>
      <c r="P818" s="1015"/>
      <c r="Q818" s="1015"/>
      <c r="R818" s="1015"/>
      <c r="S818" s="1016"/>
    </row>
    <row r="819" spans="1:19">
      <c r="A819" s="1012" t="s">
        <v>1663</v>
      </c>
      <c r="B819" s="1012" t="s">
        <v>283</v>
      </c>
      <c r="C819" s="1012" t="s">
        <v>1664</v>
      </c>
      <c r="D819" s="1012" t="s">
        <v>1575</v>
      </c>
      <c r="E819" s="1012" t="s">
        <v>1231</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1663</v>
      </c>
      <c r="B820" s="1012" t="s">
        <v>283</v>
      </c>
      <c r="C820" s="1012" t="s">
        <v>1664</v>
      </c>
      <c r="D820" s="1012" t="s">
        <v>1575</v>
      </c>
      <c r="E820" s="1012" t="s">
        <v>1231</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1665</v>
      </c>
      <c r="B821" s="1012" t="s">
        <v>1583</v>
      </c>
      <c r="C821" s="1012" t="s">
        <v>1666</v>
      </c>
      <c r="D821" s="1012" t="s">
        <v>1667</v>
      </c>
      <c r="E821" s="1012" t="s">
        <v>948</v>
      </c>
      <c r="F821" s="1013">
        <v>39976</v>
      </c>
      <c r="G821" s="1012" t="s">
        <v>922</v>
      </c>
      <c r="H821" s="1015">
        <v>3756000</v>
      </c>
      <c r="I821" s="1015">
        <v>0</v>
      </c>
      <c r="J821" s="1015">
        <v>4563280.34</v>
      </c>
      <c r="K821" s="1012" t="s">
        <v>1196</v>
      </c>
      <c r="L821" s="1015"/>
      <c r="M821" s="1015"/>
      <c r="N821" s="1016"/>
      <c r="O821" s="1015"/>
      <c r="P821" s="1015"/>
      <c r="Q821" s="1015"/>
      <c r="R821" s="1015"/>
      <c r="S821" s="1016"/>
    </row>
    <row r="822" spans="1:19">
      <c r="A822" s="1012" t="s">
        <v>1665</v>
      </c>
      <c r="B822" s="1012" t="s">
        <v>283</v>
      </c>
      <c r="C822" s="1012" t="s">
        <v>1666</v>
      </c>
      <c r="D822" s="1012" t="s">
        <v>1667</v>
      </c>
      <c r="E822" s="1012" t="s">
        <v>948</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1668</v>
      </c>
      <c r="B823" s="1012"/>
      <c r="C823" s="1012" t="s">
        <v>1669</v>
      </c>
      <c r="D823" s="1012" t="s">
        <v>1610</v>
      </c>
      <c r="E823" s="1012" t="s">
        <v>11</v>
      </c>
      <c r="F823" s="1013">
        <v>39787</v>
      </c>
      <c r="G823" s="1012" t="s">
        <v>284</v>
      </c>
      <c r="H823" s="1015">
        <v>65000000</v>
      </c>
      <c r="I823" s="1015">
        <v>0</v>
      </c>
      <c r="J823" s="1015">
        <v>68141972.189999998</v>
      </c>
      <c r="K823" s="1012" t="s">
        <v>898</v>
      </c>
      <c r="L823" s="1015"/>
      <c r="M823" s="1015"/>
      <c r="N823" s="1016"/>
      <c r="O823" s="1015"/>
      <c r="P823" s="1015"/>
      <c r="Q823" s="1015"/>
      <c r="R823" s="1015"/>
      <c r="S823" s="1016"/>
    </row>
    <row r="824" spans="1:19">
      <c r="A824" s="1012" t="s">
        <v>1668</v>
      </c>
      <c r="B824" s="1012" t="s">
        <v>283</v>
      </c>
      <c r="C824" s="1012" t="s">
        <v>1669</v>
      </c>
      <c r="D824" s="1012" t="s">
        <v>1610</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1668</v>
      </c>
      <c r="B825" s="1012" t="s">
        <v>283</v>
      </c>
      <c r="C825" s="1012" t="s">
        <v>1669</v>
      </c>
      <c r="D825" s="1012" t="s">
        <v>1610</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1670</v>
      </c>
      <c r="B826" s="1012"/>
      <c r="C826" s="1012" t="s">
        <v>2935</v>
      </c>
      <c r="D826" s="1012" t="s">
        <v>1671</v>
      </c>
      <c r="E826" s="1012" t="s">
        <v>1309</v>
      </c>
      <c r="F826" s="1013">
        <v>39822</v>
      </c>
      <c r="G826" s="1012" t="s">
        <v>284</v>
      </c>
      <c r="H826" s="1015">
        <v>20000000</v>
      </c>
      <c r="I826" s="1015">
        <v>0</v>
      </c>
      <c r="J826" s="1015">
        <v>12336278</v>
      </c>
      <c r="K826" s="1012" t="s">
        <v>898</v>
      </c>
      <c r="L826" s="1015"/>
      <c r="M826" s="1015"/>
      <c r="N826" s="1016"/>
      <c r="O826" s="1015"/>
      <c r="P826" s="1015"/>
      <c r="Q826" s="1015"/>
      <c r="R826" s="1015"/>
      <c r="S826" s="1016"/>
    </row>
    <row r="827" spans="1:19">
      <c r="A827" s="1012" t="s">
        <v>1670</v>
      </c>
      <c r="B827" s="1012" t="s">
        <v>283</v>
      </c>
      <c r="C827" s="1012" t="s">
        <v>2935</v>
      </c>
      <c r="D827" s="1012" t="s">
        <v>1671</v>
      </c>
      <c r="E827" s="1012" t="s">
        <v>1309</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1670</v>
      </c>
      <c r="B828" s="1012" t="s">
        <v>283</v>
      </c>
      <c r="C828" s="1012" t="s">
        <v>2935</v>
      </c>
      <c r="D828" s="1012" t="s">
        <v>1671</v>
      </c>
      <c r="E828" s="1012" t="s">
        <v>1309</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1670</v>
      </c>
      <c r="B829" s="1012" t="s">
        <v>283</v>
      </c>
      <c r="C829" s="1012" t="s">
        <v>2935</v>
      </c>
      <c r="D829" s="1012" t="s">
        <v>1671</v>
      </c>
      <c r="E829" s="1012" t="s">
        <v>1309</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1672</v>
      </c>
      <c r="B830" s="1012" t="s">
        <v>1673</v>
      </c>
      <c r="C830" s="1012" t="s">
        <v>1674</v>
      </c>
      <c r="D830" s="1012" t="s">
        <v>1221</v>
      </c>
      <c r="E830" s="1012" t="s">
        <v>60</v>
      </c>
      <c r="F830" s="1013">
        <v>40169</v>
      </c>
      <c r="G830" s="1012" t="s">
        <v>285</v>
      </c>
      <c r="H830" s="1015">
        <v>8700000</v>
      </c>
      <c r="I830" s="1015">
        <v>0</v>
      </c>
      <c r="J830" s="1015">
        <v>9522346.1699999999</v>
      </c>
      <c r="K830" s="1012" t="s">
        <v>898</v>
      </c>
      <c r="L830" s="1015"/>
      <c r="M830" s="1015"/>
      <c r="N830" s="1016"/>
      <c r="O830" s="1015"/>
      <c r="P830" s="1015"/>
      <c r="Q830" s="1015"/>
      <c r="R830" s="1015"/>
      <c r="S830" s="1016"/>
    </row>
    <row r="831" spans="1:19">
      <c r="A831" s="1012" t="s">
        <v>1672</v>
      </c>
      <c r="B831" s="1012" t="s">
        <v>283</v>
      </c>
      <c r="C831" s="1012" t="s">
        <v>1674</v>
      </c>
      <c r="D831" s="1012" t="s">
        <v>1221</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1672</v>
      </c>
      <c r="B832" s="1012" t="s">
        <v>283</v>
      </c>
      <c r="C832" s="1012" t="s">
        <v>1674</v>
      </c>
      <c r="D832" s="1012" t="s">
        <v>1221</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1675</v>
      </c>
      <c r="B833" s="1012" t="s">
        <v>905</v>
      </c>
      <c r="C833" s="1012" t="s">
        <v>1676</v>
      </c>
      <c r="D833" s="1012" t="s">
        <v>1677</v>
      </c>
      <c r="E833" s="1012" t="s">
        <v>903</v>
      </c>
      <c r="F833" s="1013">
        <v>39871</v>
      </c>
      <c r="G833" s="1012" t="s">
        <v>285</v>
      </c>
      <c r="H833" s="1015">
        <v>7570000</v>
      </c>
      <c r="I833" s="1015">
        <v>0</v>
      </c>
      <c r="J833" s="1015">
        <v>8702021.25</v>
      </c>
      <c r="K833" s="1012" t="s">
        <v>898</v>
      </c>
      <c r="L833" s="1015"/>
      <c r="M833" s="1015"/>
      <c r="N833" s="1016"/>
      <c r="O833" s="1015"/>
      <c r="P833" s="1015"/>
      <c r="Q833" s="1015"/>
      <c r="R833" s="1015"/>
      <c r="S833" s="1016"/>
    </row>
    <row r="834" spans="1:19">
      <c r="A834" s="1012" t="s">
        <v>1675</v>
      </c>
      <c r="B834" s="1012" t="s">
        <v>283</v>
      </c>
      <c r="C834" s="1012" t="s">
        <v>1676</v>
      </c>
      <c r="D834" s="1012" t="s">
        <v>1677</v>
      </c>
      <c r="E834" s="1012" t="s">
        <v>903</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1675</v>
      </c>
      <c r="B835" s="1012" t="s">
        <v>283</v>
      </c>
      <c r="C835" s="1012" t="s">
        <v>1676</v>
      </c>
      <c r="D835" s="1012" t="s">
        <v>1677</v>
      </c>
      <c r="E835" s="1012" t="s">
        <v>903</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1675</v>
      </c>
      <c r="B836" s="1012" t="s">
        <v>283</v>
      </c>
      <c r="C836" s="1012" t="s">
        <v>1676</v>
      </c>
      <c r="D836" s="1012" t="s">
        <v>1677</v>
      </c>
      <c r="E836" s="1012" t="s">
        <v>903</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1678</v>
      </c>
      <c r="B837" s="1012" t="s">
        <v>900</v>
      </c>
      <c r="C837" s="1012" t="s">
        <v>1679</v>
      </c>
      <c r="D837" s="1012" t="s">
        <v>1680</v>
      </c>
      <c r="E837" s="1012" t="s">
        <v>52</v>
      </c>
      <c r="F837" s="1013">
        <v>40053</v>
      </c>
      <c r="G837" s="1012" t="s">
        <v>285</v>
      </c>
      <c r="H837" s="1015">
        <v>20699000</v>
      </c>
      <c r="I837" s="1015">
        <v>0</v>
      </c>
      <c r="J837" s="1015">
        <v>24059476.66</v>
      </c>
      <c r="K837" s="1012" t="s">
        <v>1196</v>
      </c>
      <c r="L837" s="1015"/>
      <c r="M837" s="1015"/>
      <c r="N837" s="1016"/>
      <c r="O837" s="1015"/>
      <c r="P837" s="1015"/>
      <c r="Q837" s="1015"/>
      <c r="R837" s="1015"/>
      <c r="S837" s="1016"/>
    </row>
    <row r="838" spans="1:19">
      <c r="A838" s="1012" t="s">
        <v>1678</v>
      </c>
      <c r="B838" s="1012" t="s">
        <v>283</v>
      </c>
      <c r="C838" s="1012" t="s">
        <v>1679</v>
      </c>
      <c r="D838" s="1012" t="s">
        <v>1680</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1681</v>
      </c>
      <c r="B839" s="1012" t="s">
        <v>858</v>
      </c>
      <c r="C839" s="1012" t="s">
        <v>1682</v>
      </c>
      <c r="D839" s="1012" t="s">
        <v>1683</v>
      </c>
      <c r="E839" s="1012" t="s">
        <v>60</v>
      </c>
      <c r="F839" s="1013">
        <v>39766</v>
      </c>
      <c r="G839" s="1012" t="s">
        <v>284</v>
      </c>
      <c r="H839" s="1015">
        <v>866540000</v>
      </c>
      <c r="I839" s="1015">
        <v>0</v>
      </c>
      <c r="J839" s="1015">
        <v>1037467405.5599999</v>
      </c>
      <c r="K839" s="1012" t="s">
        <v>1196</v>
      </c>
      <c r="L839" s="1015"/>
      <c r="M839" s="1015"/>
      <c r="N839" s="1016"/>
      <c r="O839" s="1015"/>
      <c r="P839" s="1015"/>
      <c r="Q839" s="1015"/>
      <c r="R839" s="1015"/>
      <c r="S839" s="1016"/>
    </row>
    <row r="840" spans="1:19">
      <c r="A840" s="1012" t="s">
        <v>1681</v>
      </c>
      <c r="B840" s="1012" t="s">
        <v>283</v>
      </c>
      <c r="C840" s="1012" t="s">
        <v>1682</v>
      </c>
      <c r="D840" s="1012" t="s">
        <v>1683</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1681</v>
      </c>
      <c r="B841" s="1012" t="s">
        <v>283</v>
      </c>
      <c r="C841" s="1012" t="s">
        <v>1682</v>
      </c>
      <c r="D841" s="1012" t="s">
        <v>1683</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1684</v>
      </c>
      <c r="B842" s="1012" t="s">
        <v>1323</v>
      </c>
      <c r="C842" s="1012" t="s">
        <v>1685</v>
      </c>
      <c r="D842" s="1012" t="s">
        <v>1686</v>
      </c>
      <c r="E842" s="1012" t="s">
        <v>1080</v>
      </c>
      <c r="F842" s="1013">
        <v>40053</v>
      </c>
      <c r="G842" s="1012" t="s">
        <v>7</v>
      </c>
      <c r="H842" s="1015">
        <v>3223000</v>
      </c>
      <c r="I842" s="1015">
        <v>0</v>
      </c>
      <c r="J842" s="1015">
        <v>2820256.96</v>
      </c>
      <c r="K842" s="1012" t="s">
        <v>898</v>
      </c>
      <c r="L842" s="1015"/>
      <c r="M842" s="1015"/>
      <c r="N842" s="1016"/>
      <c r="O842" s="1015"/>
      <c r="P842" s="1015"/>
      <c r="Q842" s="1015"/>
      <c r="R842" s="1015"/>
      <c r="S842" s="1016"/>
    </row>
    <row r="843" spans="1:19">
      <c r="A843" s="1012" t="s">
        <v>1684</v>
      </c>
      <c r="B843" s="1012" t="s">
        <v>283</v>
      </c>
      <c r="C843" s="1012" t="s">
        <v>1685</v>
      </c>
      <c r="D843" s="1012" t="s">
        <v>1686</v>
      </c>
      <c r="E843" s="1012" t="s">
        <v>1080</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1684</v>
      </c>
      <c r="B844" s="1012" t="s">
        <v>283</v>
      </c>
      <c r="C844" s="1012" t="s">
        <v>1685</v>
      </c>
      <c r="D844" s="1012" t="s">
        <v>1686</v>
      </c>
      <c r="E844" s="1012" t="s">
        <v>1080</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1684</v>
      </c>
      <c r="B845" s="1012" t="s">
        <v>283</v>
      </c>
      <c r="C845" s="1012" t="s">
        <v>1685</v>
      </c>
      <c r="D845" s="1012" t="s">
        <v>1686</v>
      </c>
      <c r="E845" s="1012" t="s">
        <v>1080</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1687</v>
      </c>
      <c r="B846" s="1012" t="s">
        <v>924</v>
      </c>
      <c r="C846" s="1012" t="s">
        <v>1688</v>
      </c>
      <c r="D846" s="1012" t="s">
        <v>1689</v>
      </c>
      <c r="E846" s="1012" t="s">
        <v>19</v>
      </c>
      <c r="F846" s="1013">
        <v>39885</v>
      </c>
      <c r="G846" s="1012" t="s">
        <v>285</v>
      </c>
      <c r="H846" s="1015">
        <v>6398000</v>
      </c>
      <c r="I846" s="1015">
        <v>0</v>
      </c>
      <c r="J846" s="1015">
        <v>4118886.85</v>
      </c>
      <c r="K846" s="1012" t="s">
        <v>898</v>
      </c>
      <c r="L846" s="1015"/>
      <c r="M846" s="1015"/>
      <c r="N846" s="1016"/>
      <c r="O846" s="1015"/>
      <c r="P846" s="1015"/>
      <c r="Q846" s="1015"/>
      <c r="R846" s="1015"/>
      <c r="S846" s="1016"/>
    </row>
    <row r="847" spans="1:19">
      <c r="A847" s="1012" t="s">
        <v>1687</v>
      </c>
      <c r="B847" s="1012" t="s">
        <v>283</v>
      </c>
      <c r="C847" s="1012" t="s">
        <v>1688</v>
      </c>
      <c r="D847" s="1012" t="s">
        <v>1689</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1687</v>
      </c>
      <c r="B848" s="1012" t="s">
        <v>283</v>
      </c>
      <c r="C848" s="1012" t="s">
        <v>1688</v>
      </c>
      <c r="D848" s="1012" t="s">
        <v>1689</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1690</v>
      </c>
      <c r="B849" s="1012" t="s">
        <v>858</v>
      </c>
      <c r="C849" s="1012" t="s">
        <v>1691</v>
      </c>
      <c r="D849" s="1012" t="s">
        <v>1692</v>
      </c>
      <c r="E849" s="1012" t="s">
        <v>149</v>
      </c>
      <c r="F849" s="1013">
        <v>39794</v>
      </c>
      <c r="G849" s="1012" t="s">
        <v>284</v>
      </c>
      <c r="H849" s="1015">
        <v>10000000</v>
      </c>
      <c r="I849" s="1015">
        <v>0</v>
      </c>
      <c r="J849" s="1015">
        <v>12147768.630000001</v>
      </c>
      <c r="K849" s="1012" t="s">
        <v>1196</v>
      </c>
      <c r="L849" s="1015"/>
      <c r="M849" s="1015"/>
      <c r="N849" s="1016"/>
      <c r="O849" s="1015"/>
      <c r="P849" s="1015"/>
      <c r="Q849" s="1015"/>
      <c r="R849" s="1015"/>
      <c r="S849" s="1016"/>
    </row>
    <row r="850" spans="1:19">
      <c r="A850" s="1012" t="s">
        <v>1690</v>
      </c>
      <c r="B850" s="1012" t="s">
        <v>283</v>
      </c>
      <c r="C850" s="1012" t="s">
        <v>1691</v>
      </c>
      <c r="D850" s="1012" t="s">
        <v>1692</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1693</v>
      </c>
      <c r="C851" s="1012" t="s">
        <v>1694</v>
      </c>
      <c r="D851" s="1012" t="s">
        <v>1695</v>
      </c>
      <c r="E851" s="1012" t="s">
        <v>23</v>
      </c>
      <c r="F851" s="1013">
        <v>39871</v>
      </c>
      <c r="G851" s="1012" t="s">
        <v>284</v>
      </c>
      <c r="H851" s="1015">
        <v>30000000</v>
      </c>
      <c r="I851" s="1015">
        <v>0</v>
      </c>
      <c r="J851" s="1015">
        <v>36472843.939999998</v>
      </c>
      <c r="K851" s="1012" t="s">
        <v>1196</v>
      </c>
      <c r="L851" s="1015"/>
      <c r="M851" s="1015"/>
      <c r="N851" s="1016"/>
      <c r="O851" s="1015"/>
      <c r="P851" s="1015"/>
      <c r="Q851" s="1015"/>
      <c r="R851" s="1015"/>
      <c r="S851" s="1016"/>
    </row>
    <row r="852" spans="1:19">
      <c r="A852" s="1012" t="s">
        <v>20</v>
      </c>
      <c r="B852" s="1012" t="s">
        <v>283</v>
      </c>
      <c r="C852" s="1012" t="s">
        <v>1694</v>
      </c>
      <c r="D852" s="1012" t="s">
        <v>1695</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1694</v>
      </c>
      <c r="D853" s="1012" t="s">
        <v>1695</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1696</v>
      </c>
      <c r="B854" s="1012" t="s">
        <v>891</v>
      </c>
      <c r="C854" s="1012" t="s">
        <v>1697</v>
      </c>
      <c r="D854" s="1012" t="s">
        <v>1698</v>
      </c>
      <c r="E854" s="1012" t="s">
        <v>217</v>
      </c>
      <c r="F854" s="1013">
        <v>39829</v>
      </c>
      <c r="G854" s="1012" t="s">
        <v>285</v>
      </c>
      <c r="H854" s="1015">
        <v>12000000</v>
      </c>
      <c r="I854" s="1015">
        <v>0</v>
      </c>
      <c r="J854" s="1015">
        <v>12837983.33</v>
      </c>
      <c r="K854" s="1012" t="s">
        <v>1196</v>
      </c>
      <c r="L854" s="1015"/>
      <c r="M854" s="1015"/>
      <c r="N854" s="1016"/>
      <c r="O854" s="1015"/>
      <c r="P854" s="1015"/>
      <c r="Q854" s="1015"/>
      <c r="R854" s="1015"/>
      <c r="S854" s="1016"/>
    </row>
    <row r="855" spans="1:19">
      <c r="A855" s="1012" t="s">
        <v>1696</v>
      </c>
      <c r="B855" s="1012" t="s">
        <v>283</v>
      </c>
      <c r="C855" s="1012" t="s">
        <v>1697</v>
      </c>
      <c r="D855" s="1012" t="s">
        <v>1698</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1699</v>
      </c>
      <c r="B856" s="1012" t="s">
        <v>1700</v>
      </c>
      <c r="C856" s="1012" t="s">
        <v>1701</v>
      </c>
      <c r="D856" s="1012" t="s">
        <v>1702</v>
      </c>
      <c r="E856" s="1012" t="s">
        <v>246</v>
      </c>
      <c r="F856" s="1013">
        <v>39850</v>
      </c>
      <c r="G856" s="1012" t="s">
        <v>284</v>
      </c>
      <c r="H856" s="1015">
        <v>33900000</v>
      </c>
      <c r="I856" s="1015">
        <v>0</v>
      </c>
      <c r="J856" s="1015">
        <v>40834859.350000001</v>
      </c>
      <c r="K856" s="1012" t="s">
        <v>1196</v>
      </c>
      <c r="L856" s="1015"/>
      <c r="M856" s="1015"/>
      <c r="N856" s="1016"/>
      <c r="O856" s="1015"/>
      <c r="P856" s="1015"/>
      <c r="Q856" s="1015"/>
      <c r="R856" s="1015"/>
      <c r="S856" s="1016"/>
    </row>
    <row r="857" spans="1:19">
      <c r="A857" s="1012" t="s">
        <v>1699</v>
      </c>
      <c r="B857" s="1012" t="s">
        <v>283</v>
      </c>
      <c r="C857" s="1012" t="s">
        <v>1701</v>
      </c>
      <c r="D857" s="1012" t="s">
        <v>1702</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1703</v>
      </c>
      <c r="B858" s="1012" t="s">
        <v>900</v>
      </c>
      <c r="C858" s="1012" t="s">
        <v>1704</v>
      </c>
      <c r="D858" s="1012" t="s">
        <v>1705</v>
      </c>
      <c r="E858" s="1012" t="s">
        <v>217</v>
      </c>
      <c r="F858" s="1013">
        <v>39857</v>
      </c>
      <c r="G858" s="1012" t="s">
        <v>285</v>
      </c>
      <c r="H858" s="1015">
        <v>4797000</v>
      </c>
      <c r="I858" s="1015">
        <v>0</v>
      </c>
      <c r="J858" s="1015">
        <v>5713865</v>
      </c>
      <c r="K858" s="1012" t="s">
        <v>1196</v>
      </c>
      <c r="L858" s="1015"/>
      <c r="M858" s="1015"/>
      <c r="N858" s="1016"/>
      <c r="O858" s="1015"/>
      <c r="P858" s="1015"/>
      <c r="Q858" s="1015"/>
      <c r="R858" s="1015"/>
      <c r="S858" s="1016"/>
    </row>
    <row r="859" spans="1:19">
      <c r="A859" s="1012" t="s">
        <v>1703</v>
      </c>
      <c r="B859" s="1012" t="s">
        <v>283</v>
      </c>
      <c r="C859" s="1012" t="s">
        <v>1704</v>
      </c>
      <c r="D859" s="1012" t="s">
        <v>1705</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1706</v>
      </c>
      <c r="B860" s="1012" t="s">
        <v>1707</v>
      </c>
      <c r="C860" s="1012" t="s">
        <v>1708</v>
      </c>
      <c r="D860" s="1012" t="s">
        <v>1709</v>
      </c>
      <c r="E860" s="1012" t="s">
        <v>153</v>
      </c>
      <c r="F860" s="1013">
        <v>39864</v>
      </c>
      <c r="G860" s="1012" t="s">
        <v>284</v>
      </c>
      <c r="H860" s="1015">
        <v>116000000</v>
      </c>
      <c r="I860" s="1015">
        <v>0</v>
      </c>
      <c r="J860" s="1015">
        <v>131383055.11</v>
      </c>
      <c r="K860" s="1012" t="s">
        <v>1196</v>
      </c>
      <c r="L860" s="1015"/>
      <c r="M860" s="1015"/>
      <c r="N860" s="1016"/>
      <c r="O860" s="1015"/>
      <c r="P860" s="1015"/>
      <c r="Q860" s="1015"/>
      <c r="R860" s="1015"/>
      <c r="S860" s="1016"/>
    </row>
    <row r="861" spans="1:19">
      <c r="A861" s="1012" t="s">
        <v>1706</v>
      </c>
      <c r="B861" s="1012" t="s">
        <v>283</v>
      </c>
      <c r="C861" s="1012" t="s">
        <v>1708</v>
      </c>
      <c r="D861" s="1012" t="s">
        <v>1709</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1706</v>
      </c>
      <c r="B862" s="1012" t="s">
        <v>283</v>
      </c>
      <c r="C862" s="1012" t="s">
        <v>1708</v>
      </c>
      <c r="D862" s="1012" t="s">
        <v>1709</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1710</v>
      </c>
      <c r="B863" s="1012" t="s">
        <v>858</v>
      </c>
      <c r="C863" s="1012" t="s">
        <v>1711</v>
      </c>
      <c r="D863" s="1012" t="s">
        <v>1712</v>
      </c>
      <c r="E863" s="1012" t="s">
        <v>89</v>
      </c>
      <c r="F863" s="1013">
        <v>39787</v>
      </c>
      <c r="G863" s="1012" t="s">
        <v>284</v>
      </c>
      <c r="H863" s="1015">
        <v>193000000</v>
      </c>
      <c r="I863" s="1015">
        <v>0</v>
      </c>
      <c r="J863" s="1015">
        <v>222528333.33000001</v>
      </c>
      <c r="K863" s="1012" t="s">
        <v>1196</v>
      </c>
      <c r="L863" s="1015"/>
      <c r="M863" s="1015"/>
      <c r="N863" s="1016"/>
      <c r="O863" s="1015"/>
      <c r="P863" s="1015"/>
      <c r="Q863" s="1015"/>
      <c r="R863" s="1015"/>
      <c r="S863" s="1016"/>
    </row>
    <row r="864" spans="1:19">
      <c r="A864" s="1012" t="s">
        <v>1710</v>
      </c>
      <c r="B864" s="1012" t="s">
        <v>283</v>
      </c>
      <c r="C864" s="1012" t="s">
        <v>1711</v>
      </c>
      <c r="D864" s="1012" t="s">
        <v>1712</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1710</v>
      </c>
      <c r="B865" s="1012" t="s">
        <v>283</v>
      </c>
      <c r="C865" s="1012" t="s">
        <v>1711</v>
      </c>
      <c r="D865" s="1012" t="s">
        <v>1712</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1713</v>
      </c>
      <c r="B866" s="1012" t="s">
        <v>905</v>
      </c>
      <c r="C866" s="1012" t="s">
        <v>1714</v>
      </c>
      <c r="D866" s="1012" t="s">
        <v>1715</v>
      </c>
      <c r="E866" s="1012" t="s">
        <v>246</v>
      </c>
      <c r="F866" s="1013">
        <v>39885</v>
      </c>
      <c r="G866" s="1012" t="s">
        <v>285</v>
      </c>
      <c r="H866" s="1015">
        <v>13900000</v>
      </c>
      <c r="I866" s="1015">
        <v>0</v>
      </c>
      <c r="J866" s="1015">
        <v>15329326.439999999</v>
      </c>
      <c r="K866" s="1012" t="s">
        <v>898</v>
      </c>
      <c r="L866" s="1015"/>
      <c r="M866" s="1015"/>
      <c r="N866" s="1016"/>
      <c r="O866" s="1015"/>
      <c r="P866" s="1015"/>
      <c r="Q866" s="1015"/>
      <c r="R866" s="1015"/>
      <c r="S866" s="1016"/>
    </row>
    <row r="867" spans="1:19">
      <c r="A867" s="1012" t="s">
        <v>1713</v>
      </c>
      <c r="B867" s="1012" t="s">
        <v>283</v>
      </c>
      <c r="C867" s="1012" t="s">
        <v>1714</v>
      </c>
      <c r="D867" s="1012" t="s">
        <v>1715</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1716</v>
      </c>
      <c r="B868" s="1012" t="s">
        <v>900</v>
      </c>
      <c r="C868" s="1012" t="s">
        <v>1717</v>
      </c>
      <c r="D868" s="1012" t="s">
        <v>1718</v>
      </c>
      <c r="E868" s="1012" t="s">
        <v>52</v>
      </c>
      <c r="F868" s="1013">
        <v>39892</v>
      </c>
      <c r="G868" s="1012" t="s">
        <v>285</v>
      </c>
      <c r="H868" s="1015">
        <v>17836000</v>
      </c>
      <c r="I868" s="1015">
        <v>0</v>
      </c>
      <c r="J868" s="1015">
        <v>21033989.559999999</v>
      </c>
      <c r="K868" s="1012" t="s">
        <v>1196</v>
      </c>
      <c r="L868" s="1015"/>
      <c r="M868" s="1015"/>
      <c r="N868" s="1016"/>
      <c r="O868" s="1015"/>
      <c r="P868" s="1015"/>
      <c r="Q868" s="1015"/>
      <c r="R868" s="1015"/>
      <c r="S868" s="1016"/>
    </row>
    <row r="869" spans="1:19">
      <c r="A869" s="1012" t="s">
        <v>1716</v>
      </c>
      <c r="B869" s="1012" t="s">
        <v>283</v>
      </c>
      <c r="C869" s="1012" t="s">
        <v>1717</v>
      </c>
      <c r="D869" s="1012" t="s">
        <v>1718</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1719</v>
      </c>
      <c r="B870" s="1012" t="s">
        <v>1049</v>
      </c>
      <c r="C870" s="1012" t="s">
        <v>1720</v>
      </c>
      <c r="D870" s="1012" t="s">
        <v>1721</v>
      </c>
      <c r="E870" s="1012" t="s">
        <v>56</v>
      </c>
      <c r="F870" s="1013">
        <v>39773</v>
      </c>
      <c r="G870" s="1012" t="s">
        <v>284</v>
      </c>
      <c r="H870" s="1015">
        <v>184011000</v>
      </c>
      <c r="I870" s="1015">
        <v>0</v>
      </c>
      <c r="J870" s="1015">
        <v>191464618</v>
      </c>
      <c r="K870" s="1012" t="s">
        <v>1196</v>
      </c>
      <c r="L870" s="1015"/>
      <c r="M870" s="1015"/>
      <c r="N870" s="1016"/>
      <c r="O870" s="1015"/>
      <c r="P870" s="1015"/>
      <c r="Q870" s="1015"/>
      <c r="R870" s="1015"/>
      <c r="S870" s="1016"/>
    </row>
    <row r="871" spans="1:19">
      <c r="A871" s="1012" t="s">
        <v>1719</v>
      </c>
      <c r="B871" s="1012" t="s">
        <v>283</v>
      </c>
      <c r="C871" s="1012" t="s">
        <v>1720</v>
      </c>
      <c r="D871" s="1012" t="s">
        <v>1721</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1719</v>
      </c>
      <c r="B872" s="1012" t="s">
        <v>283</v>
      </c>
      <c r="C872" s="1012" t="s">
        <v>1720</v>
      </c>
      <c r="D872" s="1012" t="s">
        <v>1721</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1722</v>
      </c>
      <c r="B873" s="1012" t="s">
        <v>1013</v>
      </c>
      <c r="C873" s="1012" t="s">
        <v>1723</v>
      </c>
      <c r="D873" s="1012" t="s">
        <v>1724</v>
      </c>
      <c r="E873" s="1012" t="s">
        <v>6</v>
      </c>
      <c r="F873" s="1013">
        <v>39885</v>
      </c>
      <c r="G873" s="1012" t="s">
        <v>284</v>
      </c>
      <c r="H873" s="1015">
        <v>17390000</v>
      </c>
      <c r="I873" s="1015">
        <v>0</v>
      </c>
      <c r="J873" s="1015">
        <v>19943580.329999998</v>
      </c>
      <c r="K873" s="1012" t="s">
        <v>1196</v>
      </c>
      <c r="L873" s="1015"/>
      <c r="M873" s="1015"/>
      <c r="N873" s="1016"/>
      <c r="O873" s="1015"/>
      <c r="P873" s="1015"/>
      <c r="Q873" s="1015"/>
      <c r="R873" s="1015"/>
      <c r="S873" s="1016"/>
    </row>
    <row r="874" spans="1:19">
      <c r="A874" s="1012" t="s">
        <v>1722</v>
      </c>
      <c r="B874" s="1012" t="s">
        <v>283</v>
      </c>
      <c r="C874" s="1012" t="s">
        <v>1723</v>
      </c>
      <c r="D874" s="1012" t="s">
        <v>1724</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1722</v>
      </c>
      <c r="B875" s="1012" t="s">
        <v>283</v>
      </c>
      <c r="C875" s="1012" t="s">
        <v>1723</v>
      </c>
      <c r="D875" s="1012" t="s">
        <v>1724</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1725</v>
      </c>
      <c r="B876" s="1012" t="s">
        <v>858</v>
      </c>
      <c r="C876" s="1012" t="s">
        <v>1726</v>
      </c>
      <c r="D876" s="1012" t="s">
        <v>1727</v>
      </c>
      <c r="E876" s="1012" t="s">
        <v>6</v>
      </c>
      <c r="F876" s="1013">
        <v>39773</v>
      </c>
      <c r="G876" s="1012" t="s">
        <v>284</v>
      </c>
      <c r="H876" s="1015">
        <v>19300000</v>
      </c>
      <c r="I876" s="1015">
        <v>0</v>
      </c>
      <c r="J876" s="1015">
        <v>22297560.34</v>
      </c>
      <c r="K876" s="1012" t="s">
        <v>1196</v>
      </c>
      <c r="L876" s="1015"/>
      <c r="M876" s="1015"/>
      <c r="N876" s="1016"/>
      <c r="O876" s="1015"/>
      <c r="P876" s="1015"/>
      <c r="Q876" s="1015"/>
      <c r="R876" s="1015"/>
      <c r="S876" s="1016"/>
    </row>
    <row r="877" spans="1:19">
      <c r="A877" s="1012" t="s">
        <v>1725</v>
      </c>
      <c r="B877" s="1012" t="s">
        <v>283</v>
      </c>
      <c r="C877" s="1012" t="s">
        <v>1726</v>
      </c>
      <c r="D877" s="1012" t="s">
        <v>1727</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1725</v>
      </c>
      <c r="B878" s="1012" t="s">
        <v>283</v>
      </c>
      <c r="C878" s="1012" t="s">
        <v>1726</v>
      </c>
      <c r="D878" s="1012" t="s">
        <v>1727</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1728</v>
      </c>
      <c r="B879" s="1012" t="s">
        <v>1729</v>
      </c>
      <c r="C879" s="1012" t="s">
        <v>1730</v>
      </c>
      <c r="D879" s="1012" t="s">
        <v>1731</v>
      </c>
      <c r="E879" s="1012" t="s">
        <v>1231</v>
      </c>
      <c r="F879" s="1013">
        <v>39885</v>
      </c>
      <c r="G879" s="1012" t="s">
        <v>284</v>
      </c>
      <c r="H879" s="1015">
        <v>72927000</v>
      </c>
      <c r="I879" s="1015">
        <v>0</v>
      </c>
      <c r="J879" s="1015">
        <v>7009094.5</v>
      </c>
      <c r="K879" s="1012" t="s">
        <v>2930</v>
      </c>
      <c r="L879" s="1015"/>
      <c r="M879" s="1015"/>
      <c r="N879" s="1016"/>
      <c r="O879" s="1015"/>
      <c r="P879" s="1015"/>
      <c r="Q879" s="1015"/>
      <c r="R879" s="1015"/>
      <c r="S879" s="1016"/>
    </row>
    <row r="880" spans="1:19">
      <c r="A880" s="1012" t="s">
        <v>1728</v>
      </c>
      <c r="B880" s="1012" t="s">
        <v>283</v>
      </c>
      <c r="C880" s="1012" t="s">
        <v>1730</v>
      </c>
      <c r="D880" s="1012" t="s">
        <v>1731</v>
      </c>
      <c r="E880" s="1012" t="s">
        <v>1231</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1732</v>
      </c>
      <c r="B881" s="1012" t="s">
        <v>1077</v>
      </c>
      <c r="C881" s="1012" t="s">
        <v>1733</v>
      </c>
      <c r="D881" s="1012" t="s">
        <v>1734</v>
      </c>
      <c r="E881" s="1012" t="s">
        <v>239</v>
      </c>
      <c r="F881" s="1013">
        <v>39864</v>
      </c>
      <c r="G881" s="1012" t="s">
        <v>285</v>
      </c>
      <c r="H881" s="1015">
        <v>4579000</v>
      </c>
      <c r="I881" s="1015">
        <v>0</v>
      </c>
      <c r="J881" s="1015">
        <v>9948069.5800000001</v>
      </c>
      <c r="K881" s="1012" t="s">
        <v>898</v>
      </c>
      <c r="L881" s="1015"/>
      <c r="M881" s="1015"/>
      <c r="N881" s="1016"/>
      <c r="O881" s="1015"/>
      <c r="P881" s="1015"/>
      <c r="Q881" s="1015"/>
      <c r="R881" s="1015"/>
      <c r="S881" s="1016"/>
    </row>
    <row r="882" spans="1:19">
      <c r="A882" s="1012" t="s">
        <v>1732</v>
      </c>
      <c r="B882" s="1012" t="s">
        <v>283</v>
      </c>
      <c r="C882" s="1012" t="s">
        <v>1733</v>
      </c>
      <c r="D882" s="1012" t="s">
        <v>1734</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1732</v>
      </c>
      <c r="B883" s="1012" t="s">
        <v>283</v>
      </c>
      <c r="C883" s="1012" t="s">
        <v>1733</v>
      </c>
      <c r="D883" s="1012" t="s">
        <v>1734</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1732</v>
      </c>
      <c r="B884" s="1012" t="s">
        <v>283</v>
      </c>
      <c r="C884" s="1012" t="s">
        <v>1733</v>
      </c>
      <c r="D884" s="1012" t="s">
        <v>1734</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1732</v>
      </c>
      <c r="B885" s="1012" t="s">
        <v>283</v>
      </c>
      <c r="C885" s="1012" t="s">
        <v>1733</v>
      </c>
      <c r="D885" s="1012" t="s">
        <v>1734</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1735</v>
      </c>
      <c r="B886" s="1012" t="s">
        <v>905</v>
      </c>
      <c r="C886" s="1012" t="s">
        <v>1736</v>
      </c>
      <c r="D886" s="1012" t="s">
        <v>1737</v>
      </c>
      <c r="E886" s="1012" t="s">
        <v>11</v>
      </c>
      <c r="F886" s="1013">
        <v>39878</v>
      </c>
      <c r="G886" s="1012" t="s">
        <v>285</v>
      </c>
      <c r="H886" s="1015">
        <v>15349000</v>
      </c>
      <c r="I886" s="1015">
        <v>0</v>
      </c>
      <c r="J886" s="1015">
        <v>12994059</v>
      </c>
      <c r="K886" s="1012" t="s">
        <v>898</v>
      </c>
      <c r="L886" s="1015"/>
      <c r="M886" s="1015"/>
      <c r="N886" s="1016"/>
      <c r="O886" s="1015"/>
      <c r="P886" s="1015"/>
      <c r="Q886" s="1015"/>
      <c r="R886" s="1015"/>
      <c r="S886" s="1016"/>
    </row>
    <row r="887" spans="1:19">
      <c r="A887" s="1012" t="s">
        <v>1735</v>
      </c>
      <c r="B887" s="1012" t="s">
        <v>283</v>
      </c>
      <c r="C887" s="1012" t="s">
        <v>1736</v>
      </c>
      <c r="D887" s="1012" t="s">
        <v>1737</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1735</v>
      </c>
      <c r="B888" s="1012" t="s">
        <v>283</v>
      </c>
      <c r="C888" s="1012" t="s">
        <v>1736</v>
      </c>
      <c r="D888" s="1012" t="s">
        <v>1737</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1738</v>
      </c>
      <c r="B889" s="1012" t="s">
        <v>1739</v>
      </c>
      <c r="C889" s="1012" t="s">
        <v>1740</v>
      </c>
      <c r="D889" s="1012" t="s">
        <v>1741</v>
      </c>
      <c r="E889" s="1012" t="s">
        <v>239</v>
      </c>
      <c r="F889" s="1013">
        <v>39843</v>
      </c>
      <c r="G889" s="1012" t="s">
        <v>285</v>
      </c>
      <c r="H889" s="1015">
        <v>2600000</v>
      </c>
      <c r="I889" s="1015">
        <v>0</v>
      </c>
      <c r="J889" s="1015">
        <v>5731793.5999999996</v>
      </c>
      <c r="K889" s="1012" t="s">
        <v>1196</v>
      </c>
      <c r="L889" s="1015"/>
      <c r="M889" s="1015"/>
      <c r="N889" s="1016"/>
      <c r="O889" s="1015"/>
      <c r="P889" s="1015"/>
      <c r="Q889" s="1015"/>
      <c r="R889" s="1015"/>
      <c r="S889" s="1016"/>
    </row>
    <row r="890" spans="1:19">
      <c r="A890" s="1012" t="s">
        <v>1738</v>
      </c>
      <c r="B890" s="1012" t="s">
        <v>283</v>
      </c>
      <c r="C890" s="1012" t="s">
        <v>1740</v>
      </c>
      <c r="D890" s="1012" t="s">
        <v>1741</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1738</v>
      </c>
      <c r="B891" s="1012" t="s">
        <v>283</v>
      </c>
      <c r="C891" s="1012" t="s">
        <v>1740</v>
      </c>
      <c r="D891" s="1012" t="s">
        <v>1741</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1742</v>
      </c>
      <c r="B892" s="1012" t="s">
        <v>1743</v>
      </c>
      <c r="C892" s="1012" t="s">
        <v>1744</v>
      </c>
      <c r="D892" s="1012" t="s">
        <v>1745</v>
      </c>
      <c r="E892" s="1012" t="s">
        <v>60</v>
      </c>
      <c r="F892" s="1013">
        <v>39822</v>
      </c>
      <c r="G892" s="1012" t="s">
        <v>284</v>
      </c>
      <c r="H892" s="1015">
        <v>33000000</v>
      </c>
      <c r="I892" s="1015">
        <v>0</v>
      </c>
      <c r="J892" s="1015">
        <v>16315362</v>
      </c>
      <c r="K892" s="1012" t="s">
        <v>898</v>
      </c>
      <c r="L892" s="1015"/>
      <c r="M892" s="1015"/>
      <c r="N892" s="1016"/>
      <c r="O892" s="1015"/>
      <c r="P892" s="1015"/>
      <c r="Q892" s="1015"/>
      <c r="R892" s="1015"/>
      <c r="S892" s="1016"/>
    </row>
    <row r="893" spans="1:19">
      <c r="A893" s="1012" t="s">
        <v>1742</v>
      </c>
      <c r="B893" s="1012" t="s">
        <v>283</v>
      </c>
      <c r="C893" s="1012" t="s">
        <v>1744</v>
      </c>
      <c r="D893" s="1012" t="s">
        <v>1745</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1746</v>
      </c>
      <c r="B894" s="1012" t="s">
        <v>1747</v>
      </c>
      <c r="C894" s="1012" t="s">
        <v>1748</v>
      </c>
      <c r="D894" s="1012" t="s">
        <v>1749</v>
      </c>
      <c r="E894" s="1012" t="s">
        <v>188</v>
      </c>
      <c r="F894" s="1013">
        <v>39805</v>
      </c>
      <c r="G894" s="1012" t="s">
        <v>284</v>
      </c>
      <c r="H894" s="1015">
        <v>7400000</v>
      </c>
      <c r="I894" s="1015">
        <v>0</v>
      </c>
      <c r="J894" s="1015">
        <v>4030944.44</v>
      </c>
      <c r="K894" s="1012" t="s">
        <v>898</v>
      </c>
      <c r="L894" s="1015"/>
      <c r="M894" s="1015"/>
      <c r="N894" s="1016"/>
      <c r="O894" s="1015"/>
      <c r="P894" s="1015"/>
      <c r="Q894" s="1015"/>
      <c r="R894" s="1015"/>
      <c r="S894" s="1016"/>
    </row>
    <row r="895" spans="1:19">
      <c r="A895" s="1012" t="s">
        <v>1746</v>
      </c>
      <c r="B895" s="1012" t="s">
        <v>283</v>
      </c>
      <c r="C895" s="1012" t="s">
        <v>1748</v>
      </c>
      <c r="D895" s="1012" t="s">
        <v>1749</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1750</v>
      </c>
      <c r="B896" s="1012" t="s">
        <v>1593</v>
      </c>
      <c r="C896" s="1012" t="s">
        <v>1751</v>
      </c>
      <c r="D896" s="1012" t="s">
        <v>1648</v>
      </c>
      <c r="E896" s="1012" t="s">
        <v>60</v>
      </c>
      <c r="F896" s="1013">
        <v>40011</v>
      </c>
      <c r="G896" s="1012" t="s">
        <v>922</v>
      </c>
      <c r="H896" s="1015">
        <v>50000000</v>
      </c>
      <c r="I896" s="1015">
        <v>0</v>
      </c>
      <c r="J896" s="1015">
        <v>65432450.939999998</v>
      </c>
      <c r="K896" s="1012" t="s">
        <v>1196</v>
      </c>
      <c r="L896" s="1015"/>
      <c r="M896" s="1015"/>
      <c r="N896" s="1016"/>
      <c r="O896" s="1015"/>
      <c r="P896" s="1015"/>
      <c r="Q896" s="1015"/>
      <c r="R896" s="1015"/>
      <c r="S896" s="1016"/>
    </row>
    <row r="897" spans="1:19">
      <c r="A897" s="1012" t="s">
        <v>1750</v>
      </c>
      <c r="B897" s="1012" t="s">
        <v>283</v>
      </c>
      <c r="C897" s="1012" t="s">
        <v>1751</v>
      </c>
      <c r="D897" s="1012" t="s">
        <v>1648</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1750</v>
      </c>
      <c r="B898" s="1012" t="s">
        <v>283</v>
      </c>
      <c r="C898" s="1012" t="s">
        <v>1751</v>
      </c>
      <c r="D898" s="1012" t="s">
        <v>1648</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1752</v>
      </c>
      <c r="B899" s="1012" t="s">
        <v>891</v>
      </c>
      <c r="C899" s="1012" t="s">
        <v>1753</v>
      </c>
      <c r="D899" s="1012" t="s">
        <v>893</v>
      </c>
      <c r="E899" s="1012" t="s">
        <v>894</v>
      </c>
      <c r="F899" s="1013">
        <v>39843</v>
      </c>
      <c r="G899" s="1012" t="s">
        <v>285</v>
      </c>
      <c r="H899" s="1015">
        <v>10900000</v>
      </c>
      <c r="I899" s="1015">
        <v>0</v>
      </c>
      <c r="J899" s="1015">
        <v>12263468.310000001</v>
      </c>
      <c r="K899" s="1012" t="s">
        <v>1196</v>
      </c>
      <c r="L899" s="1015"/>
      <c r="M899" s="1015"/>
      <c r="N899" s="1016"/>
      <c r="O899" s="1015"/>
      <c r="P899" s="1015"/>
      <c r="Q899" s="1015"/>
      <c r="R899" s="1015"/>
      <c r="S899" s="1016"/>
    </row>
    <row r="900" spans="1:19">
      <c r="A900" s="1012" t="s">
        <v>1752</v>
      </c>
      <c r="B900" s="1012" t="s">
        <v>283</v>
      </c>
      <c r="C900" s="1012" t="s">
        <v>1753</v>
      </c>
      <c r="D900" s="1012" t="s">
        <v>893</v>
      </c>
      <c r="E900" s="1012" t="s">
        <v>894</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1754</v>
      </c>
      <c r="B901" s="1012" t="s">
        <v>905</v>
      </c>
      <c r="C901" s="1012" t="s">
        <v>1755</v>
      </c>
      <c r="D901" s="1012" t="s">
        <v>1756</v>
      </c>
      <c r="E901" s="1012" t="s">
        <v>931</v>
      </c>
      <c r="F901" s="1013">
        <v>39878</v>
      </c>
      <c r="G901" s="1012" t="s">
        <v>285</v>
      </c>
      <c r="H901" s="1015">
        <v>5500000</v>
      </c>
      <c r="I901" s="1015">
        <v>0</v>
      </c>
      <c r="J901" s="1015">
        <v>5359772.59</v>
      </c>
      <c r="K901" s="1012" t="s">
        <v>898</v>
      </c>
      <c r="L901" s="1015"/>
      <c r="M901" s="1015"/>
      <c r="N901" s="1016"/>
      <c r="O901" s="1015"/>
      <c r="P901" s="1015"/>
      <c r="Q901" s="1015"/>
      <c r="R901" s="1015"/>
      <c r="S901" s="1016"/>
    </row>
    <row r="902" spans="1:19">
      <c r="A902" s="1012" t="s">
        <v>1754</v>
      </c>
      <c r="B902" s="1012" t="s">
        <v>283</v>
      </c>
      <c r="C902" s="1012" t="s">
        <v>1755</v>
      </c>
      <c r="D902" s="1012" t="s">
        <v>1756</v>
      </c>
      <c r="E902" s="1012" t="s">
        <v>931</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1754</v>
      </c>
      <c r="B903" s="1012" t="s">
        <v>283</v>
      </c>
      <c r="C903" s="1012" t="s">
        <v>1755</v>
      </c>
      <c r="D903" s="1012" t="s">
        <v>1756</v>
      </c>
      <c r="E903" s="1012" t="s">
        <v>931</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1754</v>
      </c>
      <c r="B904" s="1012" t="s">
        <v>283</v>
      </c>
      <c r="C904" s="1012" t="s">
        <v>1755</v>
      </c>
      <c r="D904" s="1012" t="s">
        <v>1756</v>
      </c>
      <c r="E904" s="1012" t="s">
        <v>931</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1754</v>
      </c>
      <c r="B905" s="1012" t="s">
        <v>283</v>
      </c>
      <c r="C905" s="1012" t="s">
        <v>1755</v>
      </c>
      <c r="D905" s="1012" t="s">
        <v>1756</v>
      </c>
      <c r="E905" s="1012" t="s">
        <v>931</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1757</v>
      </c>
      <c r="B906" s="1012" t="s">
        <v>900</v>
      </c>
      <c r="C906" s="1012" t="s">
        <v>1758</v>
      </c>
      <c r="D906" s="1012" t="s">
        <v>1759</v>
      </c>
      <c r="E906" s="1012" t="s">
        <v>166</v>
      </c>
      <c r="F906" s="1013">
        <v>39878</v>
      </c>
      <c r="G906" s="1012" t="s">
        <v>285</v>
      </c>
      <c r="H906" s="1015">
        <v>13533000</v>
      </c>
      <c r="I906" s="1015">
        <v>0</v>
      </c>
      <c r="J906" s="1015">
        <v>16072389</v>
      </c>
      <c r="K906" s="1012" t="s">
        <v>1196</v>
      </c>
      <c r="L906" s="1015"/>
      <c r="M906" s="1015"/>
      <c r="N906" s="1016"/>
      <c r="O906" s="1015"/>
      <c r="P906" s="1015"/>
      <c r="Q906" s="1015"/>
      <c r="R906" s="1015"/>
      <c r="S906" s="1016"/>
    </row>
    <row r="907" spans="1:19">
      <c r="A907" s="1012" t="s">
        <v>1757</v>
      </c>
      <c r="B907" s="1012" t="s">
        <v>283</v>
      </c>
      <c r="C907" s="1012" t="s">
        <v>1758</v>
      </c>
      <c r="D907" s="1012" t="s">
        <v>1759</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1760</v>
      </c>
      <c r="B908" s="1012" t="s">
        <v>919</v>
      </c>
      <c r="C908" s="1012" t="s">
        <v>1761</v>
      </c>
      <c r="D908" s="1012" t="s">
        <v>1718</v>
      </c>
      <c r="E908" s="1012" t="s">
        <v>52</v>
      </c>
      <c r="F908" s="1013">
        <v>39969</v>
      </c>
      <c r="G908" s="1012" t="s">
        <v>922</v>
      </c>
      <c r="H908" s="1015">
        <v>17969000</v>
      </c>
      <c r="I908" s="1015">
        <v>0</v>
      </c>
      <c r="J908" s="1015">
        <v>15304180.5</v>
      </c>
      <c r="K908" s="1012" t="s">
        <v>898</v>
      </c>
      <c r="L908" s="1015"/>
      <c r="M908" s="1015"/>
      <c r="N908" s="1016"/>
      <c r="O908" s="1015"/>
      <c r="P908" s="1015"/>
      <c r="Q908" s="1015"/>
      <c r="R908" s="1015"/>
      <c r="S908" s="1016"/>
    </row>
    <row r="909" spans="1:19">
      <c r="A909" s="1012" t="s">
        <v>1760</v>
      </c>
      <c r="B909" s="1012" t="s">
        <v>283</v>
      </c>
      <c r="C909" s="1012" t="s">
        <v>1761</v>
      </c>
      <c r="D909" s="1012" t="s">
        <v>1718</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1760</v>
      </c>
      <c r="B910" s="1012" t="s">
        <v>283</v>
      </c>
      <c r="C910" s="1012" t="s">
        <v>1761</v>
      </c>
      <c r="D910" s="1012" t="s">
        <v>1718</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1762</v>
      </c>
      <c r="B911" s="1012" t="s">
        <v>891</v>
      </c>
      <c r="C911" s="1012" t="s">
        <v>1763</v>
      </c>
      <c r="D911" s="1012" t="s">
        <v>1383</v>
      </c>
      <c r="E911" s="1012" t="s">
        <v>6</v>
      </c>
      <c r="F911" s="1013">
        <v>39836</v>
      </c>
      <c r="G911" s="1012" t="s">
        <v>285</v>
      </c>
      <c r="H911" s="1015">
        <v>4900000</v>
      </c>
      <c r="I911" s="1015">
        <v>0</v>
      </c>
      <c r="J911" s="1015">
        <v>5211020.6900000004</v>
      </c>
      <c r="K911" s="1012" t="s">
        <v>1196</v>
      </c>
      <c r="L911" s="1015"/>
      <c r="M911" s="1015"/>
      <c r="N911" s="1016"/>
      <c r="O911" s="1015"/>
      <c r="P911" s="1015"/>
      <c r="Q911" s="1015"/>
      <c r="R911" s="1015"/>
      <c r="S911" s="1016"/>
    </row>
    <row r="912" spans="1:19">
      <c r="A912" s="1012" t="s">
        <v>1762</v>
      </c>
      <c r="B912" s="1012" t="s">
        <v>283</v>
      </c>
      <c r="C912" s="1012" t="s">
        <v>1763</v>
      </c>
      <c r="D912" s="1012" t="s">
        <v>1383</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1764</v>
      </c>
      <c r="B913" s="1012"/>
      <c r="C913" s="1012" t="s">
        <v>1765</v>
      </c>
      <c r="D913" s="1012" t="s">
        <v>1383</v>
      </c>
      <c r="E913" s="1012" t="s">
        <v>967</v>
      </c>
      <c r="F913" s="1013">
        <v>39843</v>
      </c>
      <c r="G913" s="1012" t="s">
        <v>284</v>
      </c>
      <c r="H913" s="1015">
        <v>30000000</v>
      </c>
      <c r="I913" s="1015">
        <v>0</v>
      </c>
      <c r="J913" s="1015">
        <v>40183721.329999998</v>
      </c>
      <c r="K913" s="1012" t="s">
        <v>898</v>
      </c>
      <c r="L913" s="1015"/>
      <c r="M913" s="1015"/>
      <c r="N913" s="1016"/>
      <c r="O913" s="1015"/>
      <c r="P913" s="1015"/>
      <c r="Q913" s="1015"/>
      <c r="R913" s="1015"/>
      <c r="S913" s="1016"/>
    </row>
    <row r="914" spans="1:19">
      <c r="A914" s="1012" t="s">
        <v>1764</v>
      </c>
      <c r="B914" s="1012" t="s">
        <v>283</v>
      </c>
      <c r="C914" s="1012" t="s">
        <v>1765</v>
      </c>
      <c r="D914" s="1012" t="s">
        <v>1383</v>
      </c>
      <c r="E914" s="1012" t="s">
        <v>967</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1764</v>
      </c>
      <c r="B915" s="1012" t="s">
        <v>283</v>
      </c>
      <c r="C915" s="1012" t="s">
        <v>1765</v>
      </c>
      <c r="D915" s="1012" t="s">
        <v>1383</v>
      </c>
      <c r="E915" s="1012" t="s">
        <v>967</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1764</v>
      </c>
      <c r="B916" s="1012" t="s">
        <v>283</v>
      </c>
      <c r="C916" s="1012" t="s">
        <v>1765</v>
      </c>
      <c r="D916" s="1012" t="s">
        <v>1383</v>
      </c>
      <c r="E916" s="1012" t="s">
        <v>967</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1764</v>
      </c>
      <c r="B917" s="1012" t="s">
        <v>283</v>
      </c>
      <c r="C917" s="1012" t="s">
        <v>1765</v>
      </c>
      <c r="D917" s="1012" t="s">
        <v>1383</v>
      </c>
      <c r="E917" s="1012" t="s">
        <v>967</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1766</v>
      </c>
      <c r="C918" s="1012" t="s">
        <v>1767</v>
      </c>
      <c r="D918" s="1012" t="s">
        <v>1768</v>
      </c>
      <c r="E918" s="1012" t="s">
        <v>15</v>
      </c>
      <c r="F918" s="1013">
        <v>39976</v>
      </c>
      <c r="G918" s="1012" t="s">
        <v>285</v>
      </c>
      <c r="H918" s="1015">
        <v>6000000</v>
      </c>
      <c r="I918" s="1015">
        <v>0</v>
      </c>
      <c r="J918" s="1015">
        <v>6662770.4199999999</v>
      </c>
      <c r="K918" s="1012" t="s">
        <v>1196</v>
      </c>
      <c r="L918" s="1015"/>
      <c r="M918" s="1015"/>
      <c r="N918" s="1016"/>
      <c r="O918" s="1015"/>
      <c r="P918" s="1015"/>
      <c r="Q918" s="1015"/>
      <c r="R918" s="1015"/>
      <c r="S918" s="1016"/>
    </row>
    <row r="919" spans="1:19">
      <c r="A919" s="1012" t="s">
        <v>90</v>
      </c>
      <c r="B919" s="1012" t="s">
        <v>283</v>
      </c>
      <c r="C919" s="1012" t="s">
        <v>1767</v>
      </c>
      <c r="D919" s="1012" t="s">
        <v>1768</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1769</v>
      </c>
      <c r="B920" s="1012" t="s">
        <v>1077</v>
      </c>
      <c r="C920" s="1012" t="s">
        <v>1770</v>
      </c>
      <c r="D920" s="1012" t="s">
        <v>1035</v>
      </c>
      <c r="E920" s="1012" t="s">
        <v>931</v>
      </c>
      <c r="F920" s="1013">
        <v>39850</v>
      </c>
      <c r="G920" s="1012" t="s">
        <v>284</v>
      </c>
      <c r="H920" s="1015">
        <v>8559000</v>
      </c>
      <c r="I920" s="1015">
        <v>0</v>
      </c>
      <c r="J920" s="1015">
        <v>21142314.800000001</v>
      </c>
      <c r="K920" s="1012" t="s">
        <v>898</v>
      </c>
      <c r="L920" s="1015"/>
      <c r="M920" s="1015"/>
      <c r="N920" s="1016"/>
      <c r="O920" s="1015"/>
      <c r="P920" s="1015"/>
      <c r="Q920" s="1015"/>
      <c r="R920" s="1015"/>
      <c r="S920" s="1016"/>
    </row>
    <row r="921" spans="1:19">
      <c r="A921" s="1012" t="s">
        <v>1769</v>
      </c>
      <c r="B921" s="1012" t="s">
        <v>283</v>
      </c>
      <c r="C921" s="1012" t="s">
        <v>1770</v>
      </c>
      <c r="D921" s="1012" t="s">
        <v>1035</v>
      </c>
      <c r="E921" s="1012" t="s">
        <v>931</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1769</v>
      </c>
      <c r="B922" s="1012" t="s">
        <v>283</v>
      </c>
      <c r="C922" s="1012" t="s">
        <v>1770</v>
      </c>
      <c r="D922" s="1012" t="s">
        <v>1035</v>
      </c>
      <c r="E922" s="1012" t="s">
        <v>931</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1769</v>
      </c>
      <c r="B923" s="1012" t="s">
        <v>283</v>
      </c>
      <c r="C923" s="1012" t="s">
        <v>1770</v>
      </c>
      <c r="D923" s="1012" t="s">
        <v>1035</v>
      </c>
      <c r="E923" s="1012" t="s">
        <v>931</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1769</v>
      </c>
      <c r="B924" s="1012" t="s">
        <v>283</v>
      </c>
      <c r="C924" s="1012" t="s">
        <v>1770</v>
      </c>
      <c r="D924" s="1012" t="s">
        <v>1035</v>
      </c>
      <c r="E924" s="1012" t="s">
        <v>931</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1769</v>
      </c>
      <c r="B925" s="1012" t="s">
        <v>283</v>
      </c>
      <c r="C925" s="1012" t="s">
        <v>1770</v>
      </c>
      <c r="D925" s="1012" t="s">
        <v>1035</v>
      </c>
      <c r="E925" s="1012" t="s">
        <v>931</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1769</v>
      </c>
      <c r="B926" s="1012" t="s">
        <v>283</v>
      </c>
      <c r="C926" s="1012" t="s">
        <v>1770</v>
      </c>
      <c r="D926" s="1012" t="s">
        <v>1035</v>
      </c>
      <c r="E926" s="1012" t="s">
        <v>931</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1771</v>
      </c>
      <c r="B927" s="1012"/>
      <c r="C927" s="1012" t="s">
        <v>1772</v>
      </c>
      <c r="D927" s="1012" t="s">
        <v>1773</v>
      </c>
      <c r="E927" s="1012" t="s">
        <v>1080</v>
      </c>
      <c r="F927" s="1013">
        <v>39843</v>
      </c>
      <c r="G927" s="1012" t="s">
        <v>284</v>
      </c>
      <c r="H927" s="1015">
        <v>33000000</v>
      </c>
      <c r="I927" s="1015">
        <v>0</v>
      </c>
      <c r="J927" s="1015">
        <v>38185560.049999997</v>
      </c>
      <c r="K927" s="1012" t="s">
        <v>898</v>
      </c>
      <c r="L927" s="1015"/>
      <c r="M927" s="1015"/>
      <c r="N927" s="1016"/>
      <c r="O927" s="1015"/>
      <c r="P927" s="1015"/>
      <c r="Q927" s="1015"/>
      <c r="R927" s="1015"/>
      <c r="S927" s="1016"/>
    </row>
    <row r="928" spans="1:19">
      <c r="A928" s="1012" t="s">
        <v>1771</v>
      </c>
      <c r="B928" s="1012" t="s">
        <v>283</v>
      </c>
      <c r="C928" s="1012" t="s">
        <v>1772</v>
      </c>
      <c r="D928" s="1012" t="s">
        <v>1773</v>
      </c>
      <c r="E928" s="1012" t="s">
        <v>1080</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1771</v>
      </c>
      <c r="B929" s="1012" t="s">
        <v>283</v>
      </c>
      <c r="C929" s="1012" t="s">
        <v>1772</v>
      </c>
      <c r="D929" s="1012" t="s">
        <v>1773</v>
      </c>
      <c r="E929" s="1012" t="s">
        <v>1080</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1774</v>
      </c>
      <c r="B930" s="1012" t="s">
        <v>858</v>
      </c>
      <c r="C930" s="1012" t="s">
        <v>1775</v>
      </c>
      <c r="D930" s="1012" t="s">
        <v>1776</v>
      </c>
      <c r="E930" s="1012" t="s">
        <v>1231</v>
      </c>
      <c r="F930" s="1013">
        <v>39822</v>
      </c>
      <c r="G930" s="1012" t="s">
        <v>284</v>
      </c>
      <c r="H930" s="1015">
        <v>125000000</v>
      </c>
      <c r="I930" s="1015">
        <v>0</v>
      </c>
      <c r="J930" s="1015">
        <v>131813194.44</v>
      </c>
      <c r="K930" s="1012" t="s">
        <v>1196</v>
      </c>
      <c r="L930" s="1015"/>
      <c r="M930" s="1015"/>
      <c r="N930" s="1016"/>
      <c r="O930" s="1015"/>
      <c r="P930" s="1015"/>
      <c r="Q930" s="1015"/>
      <c r="R930" s="1015"/>
      <c r="S930" s="1016"/>
    </row>
    <row r="931" spans="1:19">
      <c r="A931" s="1012" t="s">
        <v>1774</v>
      </c>
      <c r="B931" s="1012" t="s">
        <v>283</v>
      </c>
      <c r="C931" s="1012" t="s">
        <v>1775</v>
      </c>
      <c r="D931" s="1012" t="s">
        <v>1776</v>
      </c>
      <c r="E931" s="1012" t="s">
        <v>1231</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1774</v>
      </c>
      <c r="B932" s="1012" t="s">
        <v>283</v>
      </c>
      <c r="C932" s="1012" t="s">
        <v>1775</v>
      </c>
      <c r="D932" s="1012" t="s">
        <v>1776</v>
      </c>
      <c r="E932" s="1012" t="s">
        <v>1231</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1777</v>
      </c>
      <c r="B933" s="1012"/>
      <c r="C933" s="1012" t="s">
        <v>1778</v>
      </c>
      <c r="D933" s="1012" t="s">
        <v>1600</v>
      </c>
      <c r="E933" s="1012" t="s">
        <v>1080</v>
      </c>
      <c r="F933" s="1013">
        <v>39843</v>
      </c>
      <c r="G933" s="1012" t="s">
        <v>284</v>
      </c>
      <c r="H933" s="1015">
        <v>266657000</v>
      </c>
      <c r="I933" s="1015">
        <v>0</v>
      </c>
      <c r="J933" s="1015">
        <v>277861053.94</v>
      </c>
      <c r="K933" s="1012" t="s">
        <v>898</v>
      </c>
      <c r="L933" s="1015"/>
      <c r="M933" s="1015"/>
      <c r="N933" s="1016"/>
      <c r="O933" s="1015"/>
      <c r="P933" s="1015"/>
      <c r="Q933" s="1015"/>
      <c r="R933" s="1015"/>
      <c r="S933" s="1016"/>
    </row>
    <row r="934" spans="1:19">
      <c r="A934" s="1012" t="s">
        <v>1777</v>
      </c>
      <c r="B934" s="1012" t="s">
        <v>283</v>
      </c>
      <c r="C934" s="1012" t="s">
        <v>1778</v>
      </c>
      <c r="D934" s="1012" t="s">
        <v>1600</v>
      </c>
      <c r="E934" s="1012" t="s">
        <v>1080</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1777</v>
      </c>
      <c r="B935" s="1012" t="s">
        <v>283</v>
      </c>
      <c r="C935" s="1012" t="s">
        <v>1778</v>
      </c>
      <c r="D935" s="1012" t="s">
        <v>1600</v>
      </c>
      <c r="E935" s="1012" t="s">
        <v>1080</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1777</v>
      </c>
      <c r="B936" s="1012" t="s">
        <v>283</v>
      </c>
      <c r="C936" s="1012" t="s">
        <v>1778</v>
      </c>
      <c r="D936" s="1012" t="s">
        <v>1600</v>
      </c>
      <c r="E936" s="1012" t="s">
        <v>1080</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1777</v>
      </c>
      <c r="B937" s="1012" t="s">
        <v>283</v>
      </c>
      <c r="C937" s="1012" t="s">
        <v>1778</v>
      </c>
      <c r="D937" s="1012" t="s">
        <v>1600</v>
      </c>
      <c r="E937" s="1012" t="s">
        <v>1080</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1777</v>
      </c>
      <c r="B938" s="1012" t="s">
        <v>283</v>
      </c>
      <c r="C938" s="1012" t="s">
        <v>1778</v>
      </c>
      <c r="D938" s="1012" t="s">
        <v>1600</v>
      </c>
      <c r="E938" s="1012" t="s">
        <v>1080</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1779</v>
      </c>
      <c r="B939" s="1012" t="s">
        <v>1780</v>
      </c>
      <c r="C939" s="1012" t="s">
        <v>1781</v>
      </c>
      <c r="D939" s="1012" t="s">
        <v>1782</v>
      </c>
      <c r="E939" s="1012" t="s">
        <v>894</v>
      </c>
      <c r="F939" s="1013">
        <v>40018</v>
      </c>
      <c r="G939" s="1012" t="s">
        <v>285</v>
      </c>
      <c r="H939" s="1015">
        <v>20471000</v>
      </c>
      <c r="I939" s="1015">
        <v>0</v>
      </c>
      <c r="J939" s="1015">
        <v>9180793.0800000001</v>
      </c>
      <c r="K939" s="1012" t="s">
        <v>898</v>
      </c>
      <c r="L939" s="1015"/>
      <c r="M939" s="1015"/>
      <c r="N939" s="1016"/>
      <c r="O939" s="1015"/>
      <c r="P939" s="1015"/>
      <c r="Q939" s="1015"/>
      <c r="R939" s="1015"/>
      <c r="S939" s="1016"/>
    </row>
    <row r="940" spans="1:19">
      <c r="A940" s="1012" t="s">
        <v>1779</v>
      </c>
      <c r="B940" s="1012" t="s">
        <v>283</v>
      </c>
      <c r="C940" s="1012" t="s">
        <v>1781</v>
      </c>
      <c r="D940" s="1012" t="s">
        <v>1782</v>
      </c>
      <c r="E940" s="1012" t="s">
        <v>894</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1783</v>
      </c>
      <c r="B941" s="1012" t="s">
        <v>900</v>
      </c>
      <c r="C941" s="1012" t="s">
        <v>1784</v>
      </c>
      <c r="D941" s="1012" t="s">
        <v>1782</v>
      </c>
      <c r="E941" s="1012" t="s">
        <v>894</v>
      </c>
      <c r="F941" s="1013">
        <v>39864</v>
      </c>
      <c r="G941" s="1012" t="s">
        <v>285</v>
      </c>
      <c r="H941" s="1015">
        <v>9495000</v>
      </c>
      <c r="I941" s="1015">
        <v>0</v>
      </c>
      <c r="J941" s="1015">
        <v>11309750.5</v>
      </c>
      <c r="K941" s="1012" t="s">
        <v>1196</v>
      </c>
      <c r="L941" s="1015"/>
      <c r="M941" s="1015"/>
      <c r="N941" s="1016"/>
      <c r="O941" s="1015"/>
      <c r="P941" s="1015"/>
      <c r="Q941" s="1015"/>
      <c r="R941" s="1015"/>
      <c r="S941" s="1016"/>
    </row>
    <row r="942" spans="1:19">
      <c r="A942" s="1012" t="s">
        <v>1783</v>
      </c>
      <c r="B942" s="1012" t="s">
        <v>283</v>
      </c>
      <c r="C942" s="1012" t="s">
        <v>1784</v>
      </c>
      <c r="D942" s="1012" t="s">
        <v>1782</v>
      </c>
      <c r="E942" s="1012" t="s">
        <v>894</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1785</v>
      </c>
      <c r="B943" s="1012" t="s">
        <v>1049</v>
      </c>
      <c r="C943" s="1012" t="s">
        <v>1786</v>
      </c>
      <c r="D943" s="1012" t="s">
        <v>1787</v>
      </c>
      <c r="E943" s="1012" t="s">
        <v>56</v>
      </c>
      <c r="F943" s="1013">
        <v>39801</v>
      </c>
      <c r="G943" s="1012" t="s">
        <v>284</v>
      </c>
      <c r="H943" s="1015">
        <v>70000000</v>
      </c>
      <c r="I943" s="1015">
        <v>0</v>
      </c>
      <c r="J943" s="1015">
        <v>73904166.659999996</v>
      </c>
      <c r="K943" s="1012" t="s">
        <v>1196</v>
      </c>
      <c r="L943" s="1015"/>
      <c r="M943" s="1015"/>
      <c r="N943" s="1016"/>
      <c r="O943" s="1015"/>
      <c r="P943" s="1015"/>
      <c r="Q943" s="1015"/>
      <c r="R943" s="1015"/>
      <c r="S943" s="1016"/>
    </row>
    <row r="944" spans="1:19">
      <c r="A944" s="1012" t="s">
        <v>1785</v>
      </c>
      <c r="B944" s="1012" t="s">
        <v>283</v>
      </c>
      <c r="C944" s="1012" t="s">
        <v>1786</v>
      </c>
      <c r="D944" s="1012" t="s">
        <v>1787</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1785</v>
      </c>
      <c r="B945" s="1012" t="s">
        <v>283</v>
      </c>
      <c r="C945" s="1012" t="s">
        <v>1786</v>
      </c>
      <c r="D945" s="1012" t="s">
        <v>1787</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1788</v>
      </c>
      <c r="B946" s="1012" t="s">
        <v>933</v>
      </c>
      <c r="C946" s="1012" t="s">
        <v>1789</v>
      </c>
      <c r="D946" s="1012" t="s">
        <v>1790</v>
      </c>
      <c r="E946" s="1012" t="s">
        <v>6</v>
      </c>
      <c r="F946" s="1013">
        <v>39871</v>
      </c>
      <c r="G946" s="1012" t="s">
        <v>285</v>
      </c>
      <c r="H946" s="1015">
        <v>12000000</v>
      </c>
      <c r="I946" s="1015">
        <v>0</v>
      </c>
      <c r="J946" s="1015">
        <v>14267700</v>
      </c>
      <c r="K946" s="1012" t="s">
        <v>1196</v>
      </c>
      <c r="L946" s="1015"/>
      <c r="M946" s="1015"/>
      <c r="N946" s="1016"/>
      <c r="O946" s="1015"/>
      <c r="P946" s="1015"/>
      <c r="Q946" s="1015"/>
      <c r="R946" s="1015"/>
      <c r="S946" s="1016"/>
    </row>
    <row r="947" spans="1:19">
      <c r="A947" s="1012" t="s">
        <v>1788</v>
      </c>
      <c r="B947" s="1012" t="s">
        <v>283</v>
      </c>
      <c r="C947" s="1012" t="s">
        <v>1789</v>
      </c>
      <c r="D947" s="1012" t="s">
        <v>1790</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1791</v>
      </c>
      <c r="B948" s="1012" t="s">
        <v>891</v>
      </c>
      <c r="C948" s="1012" t="s">
        <v>1792</v>
      </c>
      <c r="D948" s="1012" t="s">
        <v>1793</v>
      </c>
      <c r="E948" s="1012" t="s">
        <v>89</v>
      </c>
      <c r="F948" s="1013">
        <v>39948</v>
      </c>
      <c r="G948" s="1012" t="s">
        <v>285</v>
      </c>
      <c r="H948" s="1015">
        <v>15000000</v>
      </c>
      <c r="I948" s="1015">
        <v>0</v>
      </c>
      <c r="J948" s="1015">
        <v>18670291.670000002</v>
      </c>
      <c r="K948" s="1012" t="s">
        <v>1196</v>
      </c>
      <c r="L948" s="1015"/>
      <c r="M948" s="1015"/>
      <c r="N948" s="1016"/>
      <c r="O948" s="1015"/>
      <c r="P948" s="1015"/>
      <c r="Q948" s="1015"/>
      <c r="R948" s="1015"/>
      <c r="S948" s="1016"/>
    </row>
    <row r="949" spans="1:19">
      <c r="A949" s="1012" t="s">
        <v>1791</v>
      </c>
      <c r="B949" s="1012" t="s">
        <v>283</v>
      </c>
      <c r="C949" s="1012" t="s">
        <v>1792</v>
      </c>
      <c r="D949" s="1012" t="s">
        <v>1793</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1794</v>
      </c>
      <c r="B950" s="1012" t="s">
        <v>1795</v>
      </c>
      <c r="C950" s="1012" t="s">
        <v>1796</v>
      </c>
      <c r="D950" s="1012" t="s">
        <v>1797</v>
      </c>
      <c r="E950" s="1012" t="s">
        <v>83</v>
      </c>
      <c r="F950" s="1013">
        <v>39955</v>
      </c>
      <c r="G950" s="1012" t="s">
        <v>285</v>
      </c>
      <c r="H950" s="1015">
        <v>1300000</v>
      </c>
      <c r="I950" s="1015">
        <v>0</v>
      </c>
      <c r="J950" s="1015">
        <v>87184.85</v>
      </c>
      <c r="K950" s="1012" t="s">
        <v>2930</v>
      </c>
      <c r="L950" s="1015"/>
      <c r="M950" s="1015"/>
      <c r="N950" s="1016"/>
      <c r="O950" s="1015"/>
      <c r="P950" s="1015"/>
      <c r="Q950" s="1015"/>
      <c r="R950" s="1015"/>
      <c r="S950" s="1016"/>
    </row>
    <row r="951" spans="1:19">
      <c r="A951" s="1012" t="s">
        <v>1794</v>
      </c>
      <c r="B951" s="1012" t="s">
        <v>283</v>
      </c>
      <c r="C951" s="1012" t="s">
        <v>1796</v>
      </c>
      <c r="D951" s="1012" t="s">
        <v>1797</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1798</v>
      </c>
      <c r="B952" s="1012" t="s">
        <v>933</v>
      </c>
      <c r="C952" s="1012" t="s">
        <v>1799</v>
      </c>
      <c r="D952" s="1012" t="s">
        <v>1800</v>
      </c>
      <c r="E952" s="1012" t="s">
        <v>998</v>
      </c>
      <c r="F952" s="1013">
        <v>39906</v>
      </c>
      <c r="G952" s="1012" t="s">
        <v>285</v>
      </c>
      <c r="H952" s="1015">
        <v>3100000</v>
      </c>
      <c r="I952" s="1015">
        <v>0</v>
      </c>
      <c r="J952" s="1015">
        <v>3668927.67</v>
      </c>
      <c r="K952" s="1012" t="s">
        <v>1196</v>
      </c>
      <c r="L952" s="1015"/>
      <c r="M952" s="1015"/>
      <c r="N952" s="1016"/>
      <c r="O952" s="1015"/>
      <c r="P952" s="1015"/>
      <c r="Q952" s="1015"/>
      <c r="R952" s="1015"/>
      <c r="S952" s="1016"/>
    </row>
    <row r="953" spans="1:19">
      <c r="A953" s="1012" t="s">
        <v>1798</v>
      </c>
      <c r="B953" s="1012" t="s">
        <v>283</v>
      </c>
      <c r="C953" s="1012" t="s">
        <v>1799</v>
      </c>
      <c r="D953" s="1012" t="s">
        <v>1800</v>
      </c>
      <c r="E953" s="1012" t="s">
        <v>998</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1801</v>
      </c>
      <c r="B954" s="1012" t="s">
        <v>1802</v>
      </c>
      <c r="C954" s="1012" t="s">
        <v>1803</v>
      </c>
      <c r="D954" s="1012" t="s">
        <v>1804</v>
      </c>
      <c r="E954" s="1012" t="s">
        <v>894</v>
      </c>
      <c r="F954" s="1013">
        <v>39787</v>
      </c>
      <c r="G954" s="1012" t="s">
        <v>284</v>
      </c>
      <c r="H954" s="1015">
        <v>5800000</v>
      </c>
      <c r="I954" s="1015">
        <v>0</v>
      </c>
      <c r="J954" s="1015">
        <v>273888.89</v>
      </c>
      <c r="K954" s="1012" t="s">
        <v>1099</v>
      </c>
      <c r="L954" s="1015"/>
      <c r="M954" s="1015"/>
      <c r="N954" s="1016"/>
      <c r="O954" s="1015"/>
      <c r="P954" s="1015"/>
      <c r="Q954" s="1015"/>
      <c r="R954" s="1015"/>
      <c r="S954" s="1016"/>
    </row>
    <row r="955" spans="1:19">
      <c r="A955" s="1012" t="s">
        <v>1801</v>
      </c>
      <c r="B955" s="1012" t="s">
        <v>283</v>
      </c>
      <c r="C955" s="1012" t="s">
        <v>1803</v>
      </c>
      <c r="D955" s="1012" t="s">
        <v>1804</v>
      </c>
      <c r="E955" s="1012" t="s">
        <v>894</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1805</v>
      </c>
      <c r="B956" s="1012" t="s">
        <v>891</v>
      </c>
      <c r="C956" s="1012" t="s">
        <v>1806</v>
      </c>
      <c r="D956" s="1012" t="s">
        <v>1680</v>
      </c>
      <c r="E956" s="1012" t="s">
        <v>52</v>
      </c>
      <c r="F956" s="1013">
        <v>39836</v>
      </c>
      <c r="G956" s="1012" t="s">
        <v>285</v>
      </c>
      <c r="H956" s="1015">
        <v>3240000</v>
      </c>
      <c r="I956" s="1015">
        <v>0</v>
      </c>
      <c r="J956" s="1015">
        <v>3623721.5</v>
      </c>
      <c r="K956" s="1012" t="s">
        <v>1196</v>
      </c>
      <c r="L956" s="1015"/>
      <c r="M956" s="1015"/>
      <c r="N956" s="1016"/>
      <c r="O956" s="1015"/>
      <c r="P956" s="1015"/>
      <c r="Q956" s="1015"/>
      <c r="R956" s="1015"/>
      <c r="S956" s="1016"/>
    </row>
    <row r="957" spans="1:19">
      <c r="A957" s="1012" t="s">
        <v>1805</v>
      </c>
      <c r="B957" s="1012" t="s">
        <v>283</v>
      </c>
      <c r="C957" s="1012" t="s">
        <v>1806</v>
      </c>
      <c r="D957" s="1012" t="s">
        <v>1680</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1805</v>
      </c>
      <c r="B958" s="1012" t="s">
        <v>283</v>
      </c>
      <c r="C958" s="1012" t="s">
        <v>1806</v>
      </c>
      <c r="D958" s="1012" t="s">
        <v>1680</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1807</v>
      </c>
      <c r="B959" s="1012" t="s">
        <v>905</v>
      </c>
      <c r="C959" s="1012" t="s">
        <v>1808</v>
      </c>
      <c r="D959" s="1012" t="s">
        <v>1185</v>
      </c>
      <c r="E959" s="1012" t="s">
        <v>998</v>
      </c>
      <c r="F959" s="1013">
        <v>39955</v>
      </c>
      <c r="G959" s="1012" t="s">
        <v>285</v>
      </c>
      <c r="H959" s="1015">
        <v>5097000</v>
      </c>
      <c r="I959" s="1015">
        <v>0</v>
      </c>
      <c r="J959" s="1015">
        <v>4336183.67</v>
      </c>
      <c r="K959" s="1012" t="s">
        <v>898</v>
      </c>
      <c r="L959" s="1015"/>
      <c r="M959" s="1015"/>
      <c r="N959" s="1016"/>
      <c r="O959" s="1015"/>
      <c r="P959" s="1015"/>
      <c r="Q959" s="1015"/>
      <c r="R959" s="1015"/>
      <c r="S959" s="1016"/>
    </row>
    <row r="960" spans="1:19">
      <c r="A960" s="1012" t="s">
        <v>1807</v>
      </c>
      <c r="B960" s="1012" t="s">
        <v>283</v>
      </c>
      <c r="C960" s="1012" t="s">
        <v>1808</v>
      </c>
      <c r="D960" s="1012" t="s">
        <v>1185</v>
      </c>
      <c r="E960" s="1012" t="s">
        <v>998</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1807</v>
      </c>
      <c r="B961" s="1012" t="s">
        <v>283</v>
      </c>
      <c r="C961" s="1012" t="s">
        <v>1808</v>
      </c>
      <c r="D961" s="1012" t="s">
        <v>1185</v>
      </c>
      <c r="E961" s="1012" t="s">
        <v>998</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1807</v>
      </c>
      <c r="B962" s="1012" t="s">
        <v>283</v>
      </c>
      <c r="C962" s="1012" t="s">
        <v>1808</v>
      </c>
      <c r="D962" s="1012" t="s">
        <v>1185</v>
      </c>
      <c r="E962" s="1012" t="s">
        <v>998</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1809</v>
      </c>
      <c r="B963" s="1012" t="s">
        <v>1282</v>
      </c>
      <c r="C963" s="1012" t="s">
        <v>1810</v>
      </c>
      <c r="D963" s="1012" t="s">
        <v>1811</v>
      </c>
      <c r="E963" s="1012" t="s">
        <v>89</v>
      </c>
      <c r="F963" s="1013">
        <v>39941</v>
      </c>
      <c r="G963" s="1012" t="s">
        <v>922</v>
      </c>
      <c r="H963" s="1015">
        <v>3000000</v>
      </c>
      <c r="I963" s="1015">
        <v>0</v>
      </c>
      <c r="J963" s="1015">
        <v>4363022.95</v>
      </c>
      <c r="K963" s="1012" t="s">
        <v>898</v>
      </c>
      <c r="L963" s="1015"/>
      <c r="M963" s="1015"/>
      <c r="N963" s="1016"/>
      <c r="O963" s="1015"/>
      <c r="P963" s="1015"/>
      <c r="Q963" s="1015"/>
      <c r="R963" s="1015"/>
      <c r="S963" s="1016"/>
    </row>
    <row r="964" spans="1:19">
      <c r="A964" s="1012" t="s">
        <v>1809</v>
      </c>
      <c r="B964" s="1012" t="s">
        <v>283</v>
      </c>
      <c r="C964" s="1012" t="s">
        <v>1810</v>
      </c>
      <c r="D964" s="1012" t="s">
        <v>1811</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1809</v>
      </c>
      <c r="B965" s="1012" t="s">
        <v>283</v>
      </c>
      <c r="C965" s="1012" t="s">
        <v>1810</v>
      </c>
      <c r="D965" s="1012" t="s">
        <v>1811</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1809</v>
      </c>
      <c r="B966" s="1012" t="s">
        <v>283</v>
      </c>
      <c r="C966" s="1012" t="s">
        <v>1810</v>
      </c>
      <c r="D966" s="1012" t="s">
        <v>1811</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1812</v>
      </c>
      <c r="B967" s="1012" t="s">
        <v>1593</v>
      </c>
      <c r="C967" s="1012" t="s">
        <v>1813</v>
      </c>
      <c r="D967" s="1012" t="s">
        <v>1814</v>
      </c>
      <c r="E967" s="1012" t="s">
        <v>6</v>
      </c>
      <c r="F967" s="1013">
        <v>39990</v>
      </c>
      <c r="G967" s="1012" t="s">
        <v>922</v>
      </c>
      <c r="H967" s="1015">
        <v>35000000</v>
      </c>
      <c r="I967" s="1015">
        <v>0</v>
      </c>
      <c r="J967" s="1015">
        <v>45796066.359999999</v>
      </c>
      <c r="K967" s="1012" t="s">
        <v>1196</v>
      </c>
      <c r="L967" s="1015"/>
      <c r="M967" s="1015"/>
      <c r="N967" s="1016"/>
      <c r="O967" s="1015"/>
      <c r="P967" s="1015"/>
      <c r="Q967" s="1015"/>
      <c r="R967" s="1015"/>
      <c r="S967" s="1016"/>
    </row>
    <row r="968" spans="1:19">
      <c r="A968" s="1012" t="s">
        <v>1812</v>
      </c>
      <c r="B968" s="1012" t="s">
        <v>283</v>
      </c>
      <c r="C968" s="1012" t="s">
        <v>1813</v>
      </c>
      <c r="D968" s="1012" t="s">
        <v>1814</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1815</v>
      </c>
      <c r="B969" s="1012" t="s">
        <v>900</v>
      </c>
      <c r="C969" s="1012" t="s">
        <v>1816</v>
      </c>
      <c r="D969" s="1012" t="s">
        <v>1263</v>
      </c>
      <c r="E969" s="1012" t="s">
        <v>6</v>
      </c>
      <c r="F969" s="1013">
        <v>39836</v>
      </c>
      <c r="G969" s="1012" t="s">
        <v>285</v>
      </c>
      <c r="H969" s="1015">
        <v>1968000</v>
      </c>
      <c r="I969" s="1015">
        <v>0</v>
      </c>
      <c r="J969" s="1015">
        <v>2437100.33</v>
      </c>
      <c r="K969" s="1012" t="s">
        <v>1196</v>
      </c>
      <c r="L969" s="1015"/>
      <c r="M969" s="1015"/>
      <c r="N969" s="1016"/>
      <c r="O969" s="1015"/>
      <c r="P969" s="1015"/>
      <c r="Q969" s="1015"/>
      <c r="R969" s="1015"/>
      <c r="S969" s="1016"/>
    </row>
    <row r="970" spans="1:19">
      <c r="A970" s="1012" t="s">
        <v>1815</v>
      </c>
      <c r="B970" s="1012" t="s">
        <v>283</v>
      </c>
      <c r="C970" s="1012" t="s">
        <v>1816</v>
      </c>
      <c r="D970" s="1012" t="s">
        <v>1263</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1817</v>
      </c>
      <c r="B971" s="1012" t="s">
        <v>1593</v>
      </c>
      <c r="C971" s="1012" t="s">
        <v>1818</v>
      </c>
      <c r="D971" s="1012" t="s">
        <v>1819</v>
      </c>
      <c r="E971" s="1012" t="s">
        <v>166</v>
      </c>
      <c r="F971" s="1013">
        <v>39927</v>
      </c>
      <c r="G971" s="1012" t="s">
        <v>922</v>
      </c>
      <c r="H971" s="1015">
        <v>3000000</v>
      </c>
      <c r="I971" s="1015">
        <v>0</v>
      </c>
      <c r="J971" s="1015">
        <v>3408191.65</v>
      </c>
      <c r="K971" s="1012" t="s">
        <v>1196</v>
      </c>
      <c r="L971" s="1015"/>
      <c r="M971" s="1015"/>
      <c r="N971" s="1016"/>
      <c r="O971" s="1015"/>
      <c r="P971" s="1015"/>
      <c r="Q971" s="1015"/>
      <c r="R971" s="1015"/>
      <c r="S971" s="1016"/>
    </row>
    <row r="972" spans="1:19">
      <c r="A972" s="1012" t="s">
        <v>1817</v>
      </c>
      <c r="B972" s="1012" t="s">
        <v>283</v>
      </c>
      <c r="C972" s="1012" t="s">
        <v>1818</v>
      </c>
      <c r="D972" s="1012" t="s">
        <v>1819</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1817</v>
      </c>
      <c r="B973" s="1012" t="s">
        <v>283</v>
      </c>
      <c r="C973" s="1012" t="s">
        <v>1818</v>
      </c>
      <c r="D973" s="1012" t="s">
        <v>1819</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1820</v>
      </c>
      <c r="B974" s="1012" t="s">
        <v>858</v>
      </c>
      <c r="C974" s="1012" t="s">
        <v>1821</v>
      </c>
      <c r="D974" s="1012" t="s">
        <v>1822</v>
      </c>
      <c r="E974" s="1012" t="s">
        <v>239</v>
      </c>
      <c r="F974" s="1013">
        <v>39805</v>
      </c>
      <c r="G974" s="1012" t="s">
        <v>284</v>
      </c>
      <c r="H974" s="1015">
        <v>376500000</v>
      </c>
      <c r="I974" s="1015">
        <v>0</v>
      </c>
      <c r="J974" s="1015">
        <v>416635625</v>
      </c>
      <c r="K974" s="1012" t="s">
        <v>1196</v>
      </c>
      <c r="L974" s="1015"/>
      <c r="M974" s="1015"/>
      <c r="N974" s="1016"/>
      <c r="O974" s="1015"/>
      <c r="P974" s="1015"/>
      <c r="Q974" s="1015"/>
      <c r="R974" s="1015"/>
      <c r="S974" s="1016"/>
    </row>
    <row r="975" spans="1:19">
      <c r="A975" s="1012" t="s">
        <v>1820</v>
      </c>
      <c r="B975" s="1012" t="s">
        <v>283</v>
      </c>
      <c r="C975" s="1012" t="s">
        <v>1821</v>
      </c>
      <c r="D975" s="1012" t="s">
        <v>1822</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1820</v>
      </c>
      <c r="B976" s="1012" t="s">
        <v>283</v>
      </c>
      <c r="C976" s="1012" t="s">
        <v>1821</v>
      </c>
      <c r="D976" s="1012" t="s">
        <v>1822</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1823</v>
      </c>
      <c r="B977" s="1012" t="s">
        <v>905</v>
      </c>
      <c r="C977" s="1012" t="s">
        <v>1824</v>
      </c>
      <c r="D977" s="1012" t="s">
        <v>1825</v>
      </c>
      <c r="E977" s="1012" t="s">
        <v>19</v>
      </c>
      <c r="F977" s="1013">
        <v>39941</v>
      </c>
      <c r="G977" s="1012" t="s">
        <v>285</v>
      </c>
      <c r="H977" s="1015">
        <v>6000000</v>
      </c>
      <c r="I977" s="1015">
        <v>0</v>
      </c>
      <c r="J977" s="1015">
        <v>7260794.8700000001</v>
      </c>
      <c r="K977" s="1012" t="s">
        <v>1196</v>
      </c>
      <c r="L977" s="1015"/>
      <c r="M977" s="1015"/>
      <c r="N977" s="1016"/>
      <c r="O977" s="1015"/>
      <c r="P977" s="1015"/>
      <c r="Q977" s="1015"/>
      <c r="R977" s="1015"/>
      <c r="S977" s="1016"/>
    </row>
    <row r="978" spans="1:19">
      <c r="A978" s="1012" t="s">
        <v>1823</v>
      </c>
      <c r="B978" s="1012" t="s">
        <v>283</v>
      </c>
      <c r="C978" s="1012" t="s">
        <v>1824</v>
      </c>
      <c r="D978" s="1012" t="s">
        <v>1825</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1826</v>
      </c>
      <c r="B979" s="1012" t="s">
        <v>891</v>
      </c>
      <c r="C979" s="1012" t="s">
        <v>1827</v>
      </c>
      <c r="D979" s="1012" t="s">
        <v>1302</v>
      </c>
      <c r="E979" s="1012" t="s">
        <v>19</v>
      </c>
      <c r="F979" s="1013">
        <v>39850</v>
      </c>
      <c r="G979" s="1012" t="s">
        <v>285</v>
      </c>
      <c r="H979" s="1015">
        <v>8700000</v>
      </c>
      <c r="I979" s="1015">
        <v>0</v>
      </c>
      <c r="J979" s="1015">
        <v>10096470.83</v>
      </c>
      <c r="K979" s="1012" t="s">
        <v>1196</v>
      </c>
      <c r="L979" s="1015"/>
      <c r="M979" s="1015"/>
      <c r="N979" s="1016"/>
      <c r="O979" s="1015"/>
      <c r="P979" s="1015"/>
      <c r="Q979" s="1015"/>
      <c r="R979" s="1015"/>
      <c r="S979" s="1016"/>
    </row>
    <row r="980" spans="1:19">
      <c r="A980" s="1012" t="s">
        <v>1826</v>
      </c>
      <c r="B980" s="1012" t="s">
        <v>283</v>
      </c>
      <c r="C980" s="1012" t="s">
        <v>1827</v>
      </c>
      <c r="D980" s="1012" t="s">
        <v>1302</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1828</v>
      </c>
      <c r="B981" s="1012" t="s">
        <v>924</v>
      </c>
      <c r="C981" s="1012" t="s">
        <v>1829</v>
      </c>
      <c r="D981" s="1012" t="s">
        <v>1302</v>
      </c>
      <c r="E981" s="1012" t="s">
        <v>19</v>
      </c>
      <c r="F981" s="1013">
        <v>39934</v>
      </c>
      <c r="G981" s="1012" t="s">
        <v>285</v>
      </c>
      <c r="H981" s="1015">
        <v>4500000</v>
      </c>
      <c r="I981" s="1015">
        <v>0</v>
      </c>
      <c r="J981" s="1015">
        <v>1576457.5</v>
      </c>
      <c r="K981" s="1012" t="s">
        <v>898</v>
      </c>
      <c r="L981" s="1015"/>
      <c r="M981" s="1015"/>
      <c r="N981" s="1016"/>
      <c r="O981" s="1015"/>
      <c r="P981" s="1015"/>
      <c r="Q981" s="1015"/>
      <c r="R981" s="1015"/>
      <c r="S981" s="1016"/>
    </row>
    <row r="982" spans="1:19">
      <c r="A982" s="1012" t="s">
        <v>1828</v>
      </c>
      <c r="B982" s="1012" t="s">
        <v>283</v>
      </c>
      <c r="C982" s="1012" t="s">
        <v>1829</v>
      </c>
      <c r="D982" s="1012" t="s">
        <v>1302</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1828</v>
      </c>
      <c r="B983" s="1012" t="s">
        <v>283</v>
      </c>
      <c r="C983" s="1012" t="s">
        <v>1829</v>
      </c>
      <c r="D983" s="1012" t="s">
        <v>1302</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1830</v>
      </c>
      <c r="B984" s="1012" t="s">
        <v>905</v>
      </c>
      <c r="C984" s="1012" t="s">
        <v>1831</v>
      </c>
      <c r="D984" s="1012" t="s">
        <v>1832</v>
      </c>
      <c r="E984" s="1012" t="s">
        <v>60</v>
      </c>
      <c r="F984" s="1013">
        <v>39878</v>
      </c>
      <c r="G984" s="1012" t="s">
        <v>285</v>
      </c>
      <c r="H984" s="1015">
        <v>4967000</v>
      </c>
      <c r="I984" s="1015">
        <v>0</v>
      </c>
      <c r="J984" s="1015">
        <v>5699100.75</v>
      </c>
      <c r="K984" s="1012" t="s">
        <v>898</v>
      </c>
      <c r="L984" s="1015"/>
      <c r="M984" s="1015"/>
      <c r="N984" s="1016"/>
      <c r="O984" s="1015"/>
      <c r="P984" s="1015"/>
      <c r="Q984" s="1015"/>
      <c r="R984" s="1015"/>
      <c r="S984" s="1016"/>
    </row>
    <row r="985" spans="1:19">
      <c r="A985" s="1012" t="s">
        <v>1830</v>
      </c>
      <c r="B985" s="1012" t="s">
        <v>283</v>
      </c>
      <c r="C985" s="1012" t="s">
        <v>1831</v>
      </c>
      <c r="D985" s="1012" t="s">
        <v>1832</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1830</v>
      </c>
      <c r="B986" s="1012" t="s">
        <v>283</v>
      </c>
      <c r="C986" s="1012" t="s">
        <v>1831</v>
      </c>
      <c r="D986" s="1012" t="s">
        <v>1832</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1830</v>
      </c>
      <c r="B987" s="1012" t="s">
        <v>283</v>
      </c>
      <c r="C987" s="1012" t="s">
        <v>1831</v>
      </c>
      <c r="D987" s="1012" t="s">
        <v>1832</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1833</v>
      </c>
      <c r="B988" s="1012" t="s">
        <v>1834</v>
      </c>
      <c r="C988" s="1012" t="s">
        <v>1835</v>
      </c>
      <c r="D988" s="1012" t="s">
        <v>1836</v>
      </c>
      <c r="E988" s="1012" t="s">
        <v>195</v>
      </c>
      <c r="F988" s="1013">
        <v>39990</v>
      </c>
      <c r="G988" s="1012" t="s">
        <v>285</v>
      </c>
      <c r="H988" s="1015">
        <v>1607000</v>
      </c>
      <c r="I988" s="1015">
        <v>0</v>
      </c>
      <c r="J988" s="1015">
        <v>53859.519999999997</v>
      </c>
      <c r="K988" s="1012" t="s">
        <v>2930</v>
      </c>
      <c r="L988" s="1015"/>
      <c r="M988" s="1015"/>
      <c r="N988" s="1016"/>
      <c r="O988" s="1015"/>
      <c r="P988" s="1015"/>
      <c r="Q988" s="1015"/>
      <c r="R988" s="1015"/>
      <c r="S988" s="1016"/>
    </row>
    <row r="989" spans="1:19">
      <c r="A989" s="1012" t="s">
        <v>1833</v>
      </c>
      <c r="B989" s="1012" t="s">
        <v>283</v>
      </c>
      <c r="C989" s="1012" t="s">
        <v>1835</v>
      </c>
      <c r="D989" s="1012" t="s">
        <v>1836</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1837</v>
      </c>
      <c r="B990" s="1012" t="s">
        <v>858</v>
      </c>
      <c r="C990" s="1012" t="s">
        <v>1838</v>
      </c>
      <c r="D990" s="1012" t="s">
        <v>286</v>
      </c>
      <c r="E990" s="1012" t="s">
        <v>56</v>
      </c>
      <c r="F990" s="1013">
        <v>39749</v>
      </c>
      <c r="G990" s="1012" t="s">
        <v>284</v>
      </c>
      <c r="H990" s="1015">
        <v>10000000000</v>
      </c>
      <c r="I990" s="1015">
        <v>0</v>
      </c>
      <c r="J990" s="1015">
        <v>11418055555.440001</v>
      </c>
      <c r="K990" s="1012" t="s">
        <v>1196</v>
      </c>
      <c r="L990" s="1015"/>
      <c r="M990" s="1015"/>
      <c r="N990" s="1016"/>
      <c r="O990" s="1015"/>
      <c r="P990" s="1015"/>
      <c r="Q990" s="1015"/>
      <c r="R990" s="1015"/>
      <c r="S990" s="1016"/>
    </row>
    <row r="991" spans="1:19">
      <c r="A991" s="1012" t="s">
        <v>1837</v>
      </c>
      <c r="B991" s="1012" t="s">
        <v>283</v>
      </c>
      <c r="C991" s="1012" t="s">
        <v>1838</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1837</v>
      </c>
      <c r="B992" s="1012" t="s">
        <v>283</v>
      </c>
      <c r="C992" s="1012" t="s">
        <v>1838</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1839</v>
      </c>
      <c r="B993" s="1012" t="s">
        <v>2966</v>
      </c>
      <c r="C993" s="1012" t="s">
        <v>1840</v>
      </c>
      <c r="D993" s="1012" t="s">
        <v>1841</v>
      </c>
      <c r="E993" s="1012" t="s">
        <v>195</v>
      </c>
      <c r="F993" s="1013">
        <v>39843</v>
      </c>
      <c r="G993" s="1012" t="s">
        <v>285</v>
      </c>
      <c r="H993" s="1015">
        <v>2568000</v>
      </c>
      <c r="I993" s="1015">
        <v>0</v>
      </c>
      <c r="J993" s="1015">
        <v>1493750</v>
      </c>
      <c r="K993" s="1012" t="s">
        <v>898</v>
      </c>
      <c r="L993" s="1015"/>
      <c r="M993" s="1015"/>
      <c r="N993" s="1016"/>
      <c r="O993" s="1015"/>
      <c r="P993" s="1015"/>
      <c r="Q993" s="1015"/>
      <c r="R993" s="1015"/>
      <c r="S993" s="1016"/>
    </row>
    <row r="994" spans="1:19">
      <c r="A994" s="1012" t="s">
        <v>1839</v>
      </c>
      <c r="B994" s="1012" t="s">
        <v>283</v>
      </c>
      <c r="C994" s="1012" t="s">
        <v>1840</v>
      </c>
      <c r="D994" s="1012" t="s">
        <v>1841</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1842</v>
      </c>
      <c r="B995" s="1012" t="s">
        <v>900</v>
      </c>
      <c r="C995" s="1012" t="s">
        <v>1843</v>
      </c>
      <c r="D995" s="1012" t="s">
        <v>1844</v>
      </c>
      <c r="E995" s="1012" t="s">
        <v>939</v>
      </c>
      <c r="F995" s="1013">
        <v>39927</v>
      </c>
      <c r="G995" s="1012" t="s">
        <v>285</v>
      </c>
      <c r="H995" s="1015">
        <v>4000000</v>
      </c>
      <c r="I995" s="1015">
        <v>0</v>
      </c>
      <c r="J995" s="1015">
        <v>4717144.78</v>
      </c>
      <c r="K995" s="1012" t="s">
        <v>1196</v>
      </c>
      <c r="L995" s="1015"/>
      <c r="M995" s="1015"/>
      <c r="N995" s="1016"/>
      <c r="O995" s="1015"/>
      <c r="P995" s="1015"/>
      <c r="Q995" s="1015"/>
      <c r="R995" s="1015"/>
      <c r="S995" s="1016"/>
    </row>
    <row r="996" spans="1:19">
      <c r="A996" s="1012" t="s">
        <v>1842</v>
      </c>
      <c r="B996" s="1012" t="s">
        <v>283</v>
      </c>
      <c r="C996" s="1012" t="s">
        <v>1843</v>
      </c>
      <c r="D996" s="1012" t="s">
        <v>1844</v>
      </c>
      <c r="E996" s="1012" t="s">
        <v>939</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1845</v>
      </c>
      <c r="B997" s="1012" t="s">
        <v>1282</v>
      </c>
      <c r="C997" s="1012" t="s">
        <v>1846</v>
      </c>
      <c r="D997" s="1012" t="s">
        <v>1847</v>
      </c>
      <c r="E997" s="1012" t="s">
        <v>23</v>
      </c>
      <c r="F997" s="1013">
        <v>40081</v>
      </c>
      <c r="G997" s="1012" t="s">
        <v>922</v>
      </c>
      <c r="H997" s="1015">
        <v>2443320</v>
      </c>
      <c r="I997" s="1015">
        <v>0</v>
      </c>
      <c r="J997" s="1015">
        <v>3868471.61</v>
      </c>
      <c r="K997" s="1012" t="s">
        <v>1196</v>
      </c>
      <c r="L997" s="1015"/>
      <c r="M997" s="1015"/>
      <c r="N997" s="1016"/>
      <c r="O997" s="1015"/>
      <c r="P997" s="1015"/>
      <c r="Q997" s="1015"/>
      <c r="R997" s="1015"/>
      <c r="S997" s="1016"/>
    </row>
    <row r="998" spans="1:19">
      <c r="A998" s="1012" t="s">
        <v>1845</v>
      </c>
      <c r="B998" s="1012" t="s">
        <v>283</v>
      </c>
      <c r="C998" s="1012" t="s">
        <v>1846</v>
      </c>
      <c r="D998" s="1012" t="s">
        <v>1847</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1848</v>
      </c>
      <c r="B999" s="1012" t="s">
        <v>3031</v>
      </c>
      <c r="C999" s="1012" t="s">
        <v>1849</v>
      </c>
      <c r="D999" s="1012" t="s">
        <v>1850</v>
      </c>
      <c r="E999" s="1012" t="s">
        <v>931</v>
      </c>
      <c r="F999" s="1013">
        <v>39962</v>
      </c>
      <c r="G999" s="1012" t="s">
        <v>285</v>
      </c>
      <c r="H999" s="1015">
        <v>3076000</v>
      </c>
      <c r="I999" s="1015">
        <v>0</v>
      </c>
      <c r="J999" s="1015">
        <v>3928001.3</v>
      </c>
      <c r="K999" s="1012" t="s">
        <v>898</v>
      </c>
      <c r="L999" s="1015"/>
      <c r="M999" s="1015"/>
      <c r="N999" s="1016"/>
      <c r="O999" s="1015"/>
      <c r="P999" s="1015"/>
      <c r="Q999" s="1015"/>
      <c r="R999" s="1015"/>
      <c r="S999" s="1016"/>
    </row>
    <row r="1000" spans="1:19">
      <c r="A1000" s="1012" t="s">
        <v>1848</v>
      </c>
      <c r="B1000" s="1012" t="s">
        <v>283</v>
      </c>
      <c r="C1000" s="1012" t="s">
        <v>1849</v>
      </c>
      <c r="D1000" s="1012" t="s">
        <v>1850</v>
      </c>
      <c r="E1000" s="1012" t="s">
        <v>931</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1851</v>
      </c>
      <c r="B1001" s="1012" t="s">
        <v>880</v>
      </c>
      <c r="C1001" s="1012" t="s">
        <v>1852</v>
      </c>
      <c r="D1001" s="1012" t="s">
        <v>1041</v>
      </c>
      <c r="E1001" s="1012" t="s">
        <v>11</v>
      </c>
      <c r="F1001" s="1013">
        <v>39822</v>
      </c>
      <c r="G1001" s="1012" t="s">
        <v>284</v>
      </c>
      <c r="H1001" s="1015">
        <v>9000000</v>
      </c>
      <c r="I1001" s="1015">
        <v>0</v>
      </c>
      <c r="J1001" s="1015">
        <v>17625917.079999998</v>
      </c>
      <c r="K1001" s="1012" t="s">
        <v>1196</v>
      </c>
      <c r="L1001" s="1015"/>
      <c r="M1001" s="1015"/>
      <c r="N1001" s="1016"/>
      <c r="O1001" s="1015"/>
      <c r="P1001" s="1015"/>
      <c r="Q1001" s="1015"/>
      <c r="R1001" s="1015"/>
      <c r="S1001" s="1016"/>
    </row>
    <row r="1002" spans="1:19">
      <c r="A1002" s="1012" t="s">
        <v>1851</v>
      </c>
      <c r="B1002" s="1012" t="s">
        <v>283</v>
      </c>
      <c r="C1002" s="1012" t="s">
        <v>1852</v>
      </c>
      <c r="D1002" s="1012" t="s">
        <v>1041</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1851</v>
      </c>
      <c r="B1003" s="1012" t="s">
        <v>283</v>
      </c>
      <c r="C1003" s="1012" t="s">
        <v>1852</v>
      </c>
      <c r="D1003" s="1012" t="s">
        <v>1041</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1853</v>
      </c>
      <c r="B1004" s="1012" t="s">
        <v>1282</v>
      </c>
      <c r="C1004" s="1012" t="s">
        <v>1854</v>
      </c>
      <c r="D1004" s="1012" t="s">
        <v>1855</v>
      </c>
      <c r="E1004" s="1012" t="s">
        <v>109</v>
      </c>
      <c r="F1004" s="1013">
        <v>40011</v>
      </c>
      <c r="G1004" s="1012" t="s">
        <v>922</v>
      </c>
      <c r="H1004" s="1015">
        <v>8400000</v>
      </c>
      <c r="I1004" s="1015">
        <v>0</v>
      </c>
      <c r="J1004" s="1015">
        <v>11306571.15</v>
      </c>
      <c r="K1004" s="1012" t="s">
        <v>898</v>
      </c>
      <c r="L1004" s="1015"/>
      <c r="M1004" s="1015"/>
      <c r="N1004" s="1016"/>
      <c r="O1004" s="1015"/>
      <c r="P1004" s="1015"/>
      <c r="Q1004" s="1015"/>
      <c r="R1004" s="1015"/>
      <c r="S1004" s="1016"/>
    </row>
    <row r="1005" spans="1:19">
      <c r="A1005" s="1012" t="s">
        <v>1853</v>
      </c>
      <c r="B1005" s="1012" t="s">
        <v>283</v>
      </c>
      <c r="C1005" s="1012" t="s">
        <v>1854</v>
      </c>
      <c r="D1005" s="1012" t="s">
        <v>1855</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1853</v>
      </c>
      <c r="B1006" s="1012" t="s">
        <v>283</v>
      </c>
      <c r="C1006" s="1012" t="s">
        <v>1854</v>
      </c>
      <c r="D1006" s="1012" t="s">
        <v>1855</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1853</v>
      </c>
      <c r="B1007" s="1012" t="s">
        <v>283</v>
      </c>
      <c r="C1007" s="1012" t="s">
        <v>1854</v>
      </c>
      <c r="D1007" s="1012" t="s">
        <v>1855</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1856</v>
      </c>
      <c r="B1008" s="1012" t="s">
        <v>953</v>
      </c>
      <c r="C1008" s="1012" t="s">
        <v>1857</v>
      </c>
      <c r="D1008" s="1012" t="s">
        <v>1858</v>
      </c>
      <c r="E1008" s="1012" t="s">
        <v>998</v>
      </c>
      <c r="F1008" s="1013">
        <v>39787</v>
      </c>
      <c r="G1008" s="1012" t="s">
        <v>284</v>
      </c>
      <c r="H1008" s="1015">
        <v>58000000</v>
      </c>
      <c r="I1008" s="1015">
        <v>0</v>
      </c>
      <c r="J1008" s="1015">
        <v>72274419.560000002</v>
      </c>
      <c r="K1008" s="1012" t="s">
        <v>1196</v>
      </c>
      <c r="L1008" s="1015"/>
      <c r="M1008" s="1015"/>
      <c r="N1008" s="1016"/>
      <c r="O1008" s="1015"/>
      <c r="P1008" s="1015"/>
      <c r="Q1008" s="1015"/>
      <c r="R1008" s="1015"/>
      <c r="S1008" s="1016"/>
    </row>
    <row r="1009" spans="1:19">
      <c r="A1009" s="1012" t="s">
        <v>1856</v>
      </c>
      <c r="B1009" s="1012" t="s">
        <v>283</v>
      </c>
      <c r="C1009" s="1012" t="s">
        <v>1857</v>
      </c>
      <c r="D1009" s="1012" t="s">
        <v>1858</v>
      </c>
      <c r="E1009" s="1012" t="s">
        <v>998</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1856</v>
      </c>
      <c r="B1010" s="1012" t="s">
        <v>283</v>
      </c>
      <c r="C1010" s="1012" t="s">
        <v>1857</v>
      </c>
      <c r="D1010" s="1012" t="s">
        <v>1858</v>
      </c>
      <c r="E1010" s="1012" t="s">
        <v>998</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1859</v>
      </c>
      <c r="B1011" s="1012"/>
      <c r="C1011" s="1012" t="s">
        <v>1860</v>
      </c>
      <c r="D1011" s="1012" t="s">
        <v>1861</v>
      </c>
      <c r="E1011" s="1012" t="s">
        <v>60</v>
      </c>
      <c r="F1011" s="1013">
        <v>39805</v>
      </c>
      <c r="G1011" s="1012" t="s">
        <v>284</v>
      </c>
      <c r="H1011" s="1015">
        <v>72278000</v>
      </c>
      <c r="I1011" s="1015">
        <v>0</v>
      </c>
      <c r="J1011" s="1015">
        <v>74642857.780000001</v>
      </c>
      <c r="K1011" s="1012" t="s">
        <v>898</v>
      </c>
      <c r="L1011" s="1015"/>
      <c r="M1011" s="1015"/>
      <c r="N1011" s="1016"/>
      <c r="O1011" s="1015"/>
      <c r="P1011" s="1015"/>
      <c r="Q1011" s="1015"/>
      <c r="R1011" s="1015"/>
      <c r="S1011" s="1016"/>
    </row>
    <row r="1012" spans="1:19">
      <c r="A1012" s="1012" t="s">
        <v>1859</v>
      </c>
      <c r="B1012" s="1012" t="s">
        <v>283</v>
      </c>
      <c r="C1012" s="1012" t="s">
        <v>1860</v>
      </c>
      <c r="D1012" s="1012" t="s">
        <v>1861</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1862</v>
      </c>
      <c r="B1013" s="1012" t="s">
        <v>891</v>
      </c>
      <c r="C1013" s="1012" t="s">
        <v>1863</v>
      </c>
      <c r="D1013" s="1012" t="s">
        <v>1864</v>
      </c>
      <c r="E1013" s="1012" t="s">
        <v>1865</v>
      </c>
      <c r="F1013" s="1013">
        <v>39871</v>
      </c>
      <c r="G1013" s="1012" t="s">
        <v>285</v>
      </c>
      <c r="H1013" s="1015">
        <v>2400000</v>
      </c>
      <c r="I1013" s="1015">
        <v>0</v>
      </c>
      <c r="J1013" s="1015">
        <v>3036021.12</v>
      </c>
      <c r="K1013" s="1012" t="s">
        <v>1196</v>
      </c>
      <c r="L1013" s="1015"/>
      <c r="M1013" s="1015"/>
      <c r="N1013" s="1016"/>
      <c r="O1013" s="1015"/>
      <c r="P1013" s="1015"/>
      <c r="Q1013" s="1015"/>
      <c r="R1013" s="1015"/>
      <c r="S1013" s="1016"/>
    </row>
    <row r="1014" spans="1:19">
      <c r="A1014" s="1012" t="s">
        <v>1862</v>
      </c>
      <c r="B1014" s="1012" t="s">
        <v>283</v>
      </c>
      <c r="C1014" s="1012" t="s">
        <v>1863</v>
      </c>
      <c r="D1014" s="1012" t="s">
        <v>1864</v>
      </c>
      <c r="E1014" s="1012" t="s">
        <v>1865</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1862</v>
      </c>
      <c r="B1015" s="1012" t="s">
        <v>283</v>
      </c>
      <c r="C1015" s="1012" t="s">
        <v>1863</v>
      </c>
      <c r="D1015" s="1012" t="s">
        <v>1864</v>
      </c>
      <c r="E1015" s="1012" t="s">
        <v>1865</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1862</v>
      </c>
      <c r="B1016" s="1012" t="s">
        <v>283</v>
      </c>
      <c r="C1016" s="1012" t="s">
        <v>1863</v>
      </c>
      <c r="D1016" s="1012" t="s">
        <v>1864</v>
      </c>
      <c r="E1016" s="1012" t="s">
        <v>1865</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1866</v>
      </c>
      <c r="B1017" s="1012" t="s">
        <v>891</v>
      </c>
      <c r="C1017" s="1012" t="s">
        <v>1867</v>
      </c>
      <c r="D1017" s="1012" t="s">
        <v>1868</v>
      </c>
      <c r="E1017" s="1012" t="s">
        <v>998</v>
      </c>
      <c r="F1017" s="1013">
        <v>39871</v>
      </c>
      <c r="G1017" s="1012" t="s">
        <v>285</v>
      </c>
      <c r="H1017" s="1015">
        <v>651000</v>
      </c>
      <c r="I1017" s="1015">
        <v>0</v>
      </c>
      <c r="J1017" s="1015">
        <v>733037.33</v>
      </c>
      <c r="K1017" s="1012" t="s">
        <v>1196</v>
      </c>
      <c r="L1017" s="1015"/>
      <c r="M1017" s="1015"/>
      <c r="N1017" s="1016"/>
      <c r="O1017" s="1015"/>
      <c r="P1017" s="1015"/>
      <c r="Q1017" s="1015"/>
      <c r="R1017" s="1015"/>
      <c r="S1017" s="1016"/>
    </row>
    <row r="1018" spans="1:19">
      <c r="A1018" s="1012" t="s">
        <v>1866</v>
      </c>
      <c r="B1018" s="1012" t="s">
        <v>283</v>
      </c>
      <c r="C1018" s="1012" t="s">
        <v>1867</v>
      </c>
      <c r="D1018" s="1012" t="s">
        <v>1868</v>
      </c>
      <c r="E1018" s="1012" t="s">
        <v>998</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1869</v>
      </c>
      <c r="B1019" s="1012" t="s">
        <v>924</v>
      </c>
      <c r="C1019" s="1012" t="s">
        <v>1870</v>
      </c>
      <c r="D1019" s="1012" t="s">
        <v>1871</v>
      </c>
      <c r="E1019" s="1012" t="s">
        <v>11</v>
      </c>
      <c r="F1019" s="1013">
        <v>39843</v>
      </c>
      <c r="G1019" s="1012" t="s">
        <v>285</v>
      </c>
      <c r="H1019" s="1015">
        <v>9993000</v>
      </c>
      <c r="I1019" s="1015">
        <v>0</v>
      </c>
      <c r="J1019" s="1015">
        <v>13693111.07</v>
      </c>
      <c r="K1019" s="1012" t="s">
        <v>1196</v>
      </c>
      <c r="L1019" s="1015"/>
      <c r="M1019" s="1015"/>
      <c r="N1019" s="1016"/>
      <c r="O1019" s="1015"/>
      <c r="P1019" s="1015"/>
      <c r="Q1019" s="1015"/>
      <c r="R1019" s="1015"/>
      <c r="S1019" s="1016"/>
    </row>
    <row r="1020" spans="1:19">
      <c r="A1020" s="1012" t="s">
        <v>1869</v>
      </c>
      <c r="B1020" s="1012" t="s">
        <v>283</v>
      </c>
      <c r="C1020" s="1012" t="s">
        <v>1870</v>
      </c>
      <c r="D1020" s="1012" t="s">
        <v>1871</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1869</v>
      </c>
      <c r="B1021" s="1012" t="s">
        <v>283</v>
      </c>
      <c r="C1021" s="1012" t="s">
        <v>1870</v>
      </c>
      <c r="D1021" s="1012" t="s">
        <v>1871</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1869</v>
      </c>
      <c r="B1022" s="1012" t="s">
        <v>283</v>
      </c>
      <c r="C1022" s="1012" t="s">
        <v>1870</v>
      </c>
      <c r="D1022" s="1012" t="s">
        <v>1871</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1872</v>
      </c>
      <c r="B1023" s="1012" t="s">
        <v>1873</v>
      </c>
      <c r="C1023" s="1012" t="s">
        <v>1874</v>
      </c>
      <c r="D1023" s="1012" t="s">
        <v>1875</v>
      </c>
      <c r="E1023" s="1012" t="s">
        <v>998</v>
      </c>
      <c r="F1023" s="1013">
        <v>39857</v>
      </c>
      <c r="G1023" s="1012" t="s">
        <v>285</v>
      </c>
      <c r="H1023" s="1015">
        <v>825000</v>
      </c>
      <c r="I1023" s="1015">
        <v>0</v>
      </c>
      <c r="J1023" s="1015">
        <v>45190</v>
      </c>
      <c r="K1023" s="1012" t="s">
        <v>1099</v>
      </c>
      <c r="L1023" s="1015"/>
      <c r="M1023" s="1015"/>
      <c r="N1023" s="1016"/>
      <c r="O1023" s="1015"/>
      <c r="P1023" s="1015"/>
      <c r="Q1023" s="1015"/>
      <c r="R1023" s="1015"/>
      <c r="S1023" s="1016"/>
    </row>
    <row r="1024" spans="1:19">
      <c r="A1024" s="1012" t="s">
        <v>1872</v>
      </c>
      <c r="B1024" s="1012" t="s">
        <v>283</v>
      </c>
      <c r="C1024" s="1012" t="s">
        <v>1874</v>
      </c>
      <c r="D1024" s="1012" t="s">
        <v>1875</v>
      </c>
      <c r="E1024" s="1012" t="s">
        <v>998</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1876</v>
      </c>
      <c r="B1025" s="1012" t="s">
        <v>933</v>
      </c>
      <c r="C1025" s="1012" t="s">
        <v>1877</v>
      </c>
      <c r="D1025" s="1012" t="s">
        <v>1878</v>
      </c>
      <c r="E1025" s="1012" t="s">
        <v>1273</v>
      </c>
      <c r="F1025" s="1013">
        <v>39864</v>
      </c>
      <c r="G1025" s="1012" t="s">
        <v>285</v>
      </c>
      <c r="H1025" s="1015">
        <v>6920000</v>
      </c>
      <c r="I1025" s="1015">
        <v>0</v>
      </c>
      <c r="J1025" s="1015">
        <v>8235040.3300000001</v>
      </c>
      <c r="K1025" s="1012" t="s">
        <v>1196</v>
      </c>
      <c r="L1025" s="1015"/>
      <c r="M1025" s="1015"/>
      <c r="N1025" s="1016"/>
      <c r="O1025" s="1015"/>
      <c r="P1025" s="1015"/>
      <c r="Q1025" s="1015"/>
      <c r="R1025" s="1015"/>
      <c r="S1025" s="1016"/>
    </row>
    <row r="1026" spans="1:19">
      <c r="A1026" s="1012" t="s">
        <v>1876</v>
      </c>
      <c r="B1026" s="1012" t="s">
        <v>283</v>
      </c>
      <c r="C1026" s="1012" t="s">
        <v>1877</v>
      </c>
      <c r="D1026" s="1012" t="s">
        <v>1878</v>
      </c>
      <c r="E1026" s="1012" t="s">
        <v>1273</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1879</v>
      </c>
      <c r="C1027" s="1012" t="s">
        <v>1880</v>
      </c>
      <c r="D1027" s="1012" t="s">
        <v>1881</v>
      </c>
      <c r="E1027" s="1012" t="s">
        <v>23</v>
      </c>
      <c r="F1027" s="1013">
        <v>40081</v>
      </c>
      <c r="G1027" s="1012" t="s">
        <v>67</v>
      </c>
      <c r="H1027" s="1015">
        <v>14000000</v>
      </c>
      <c r="I1027" s="1015">
        <v>0</v>
      </c>
      <c r="J1027" s="1015">
        <v>14913299.33</v>
      </c>
      <c r="K1027" s="1012" t="s">
        <v>1196</v>
      </c>
      <c r="L1027" s="1015"/>
      <c r="M1027" s="1015"/>
      <c r="N1027" s="1016"/>
      <c r="O1027" s="1015"/>
      <c r="P1027" s="1015"/>
      <c r="Q1027" s="1015"/>
      <c r="R1027" s="1015"/>
      <c r="S1027" s="1016"/>
    </row>
    <row r="1028" spans="1:19">
      <c r="A1028" s="1012" t="s">
        <v>99</v>
      </c>
      <c r="B1028" s="1012" t="s">
        <v>283</v>
      </c>
      <c r="C1028" s="1012" t="s">
        <v>1880</v>
      </c>
      <c r="D1028" s="1012" t="s">
        <v>1881</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1882</v>
      </c>
      <c r="B1029" s="1012" t="s">
        <v>858</v>
      </c>
      <c r="C1029" s="1012" t="s">
        <v>1883</v>
      </c>
      <c r="D1029" s="1012" t="s">
        <v>1858</v>
      </c>
      <c r="E1029" s="1012" t="s">
        <v>998</v>
      </c>
      <c r="F1029" s="1013">
        <v>39843</v>
      </c>
      <c r="G1029" s="1012" t="s">
        <v>284</v>
      </c>
      <c r="H1029" s="1015">
        <v>17000000</v>
      </c>
      <c r="I1029" s="1015">
        <v>0</v>
      </c>
      <c r="J1029" s="1015">
        <v>21887871.440000001</v>
      </c>
      <c r="K1029" s="1012" t="s">
        <v>898</v>
      </c>
      <c r="L1029" s="1015"/>
      <c r="M1029" s="1015"/>
      <c r="N1029" s="1016"/>
      <c r="O1029" s="1015"/>
      <c r="P1029" s="1015"/>
      <c r="Q1029" s="1015"/>
      <c r="R1029" s="1015"/>
      <c r="S1029" s="1016"/>
    </row>
    <row r="1030" spans="1:19">
      <c r="A1030" s="1012" t="s">
        <v>1882</v>
      </c>
      <c r="B1030" s="1012" t="s">
        <v>283</v>
      </c>
      <c r="C1030" s="1012" t="s">
        <v>1883</v>
      </c>
      <c r="D1030" s="1012" t="s">
        <v>1858</v>
      </c>
      <c r="E1030" s="1012" t="s">
        <v>998</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1882</v>
      </c>
      <c r="B1031" s="1012" t="s">
        <v>283</v>
      </c>
      <c r="C1031" s="1012" t="s">
        <v>1883</v>
      </c>
      <c r="D1031" s="1012" t="s">
        <v>1858</v>
      </c>
      <c r="E1031" s="1012" t="s">
        <v>998</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1882</v>
      </c>
      <c r="B1032" s="1012" t="s">
        <v>283</v>
      </c>
      <c r="C1032" s="1012" t="s">
        <v>1883</v>
      </c>
      <c r="D1032" s="1012" t="s">
        <v>1858</v>
      </c>
      <c r="E1032" s="1012" t="s">
        <v>998</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1882</v>
      </c>
      <c r="B1033" s="1012" t="s">
        <v>283</v>
      </c>
      <c r="C1033" s="1012" t="s">
        <v>1883</v>
      </c>
      <c r="D1033" s="1012" t="s">
        <v>1858</v>
      </c>
      <c r="E1033" s="1012" t="s">
        <v>998</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1882</v>
      </c>
      <c r="B1034" s="1012" t="s">
        <v>283</v>
      </c>
      <c r="C1034" s="1012" t="s">
        <v>1883</v>
      </c>
      <c r="D1034" s="1012" t="s">
        <v>1858</v>
      </c>
      <c r="E1034" s="1012" t="s">
        <v>998</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1884</v>
      </c>
      <c r="B1035" s="1012" t="s">
        <v>1885</v>
      </c>
      <c r="C1035" s="1012" t="s">
        <v>1886</v>
      </c>
      <c r="D1035" s="1012" t="s">
        <v>1887</v>
      </c>
      <c r="E1035" s="1012" t="s">
        <v>894</v>
      </c>
      <c r="F1035" s="1013">
        <v>40081</v>
      </c>
      <c r="G1035" s="1012" t="s">
        <v>285</v>
      </c>
      <c r="H1035" s="1015">
        <v>7500000</v>
      </c>
      <c r="I1035" s="1015">
        <v>0</v>
      </c>
      <c r="J1035" s="1015">
        <v>757380.08</v>
      </c>
      <c r="K1035" s="1012" t="s">
        <v>2930</v>
      </c>
      <c r="L1035" s="1015"/>
      <c r="M1035" s="1015"/>
      <c r="N1035" s="1016"/>
      <c r="O1035" s="1015"/>
      <c r="P1035" s="1015"/>
      <c r="Q1035" s="1015"/>
      <c r="R1035" s="1015"/>
      <c r="S1035" s="1016"/>
    </row>
    <row r="1036" spans="1:19">
      <c r="A1036" s="1012" t="s">
        <v>1884</v>
      </c>
      <c r="B1036" s="1012" t="s">
        <v>283</v>
      </c>
      <c r="C1036" s="1012" t="s">
        <v>1886</v>
      </c>
      <c r="D1036" s="1012" t="s">
        <v>1887</v>
      </c>
      <c r="E1036" s="1012" t="s">
        <v>894</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1888</v>
      </c>
      <c r="B1037" s="1012" t="s">
        <v>933</v>
      </c>
      <c r="C1037" s="1012" t="s">
        <v>1889</v>
      </c>
      <c r="D1037" s="1012" t="s">
        <v>1890</v>
      </c>
      <c r="E1037" s="1012" t="s">
        <v>894</v>
      </c>
      <c r="F1037" s="1013">
        <v>39990</v>
      </c>
      <c r="G1037" s="1012" t="s">
        <v>285</v>
      </c>
      <c r="H1037" s="1015">
        <v>7500000</v>
      </c>
      <c r="I1037" s="1015">
        <v>0</v>
      </c>
      <c r="J1037" s="1015">
        <v>8751541.6300000008</v>
      </c>
      <c r="K1037" s="1012" t="s">
        <v>1196</v>
      </c>
      <c r="L1037" s="1015"/>
      <c r="M1037" s="1015"/>
      <c r="N1037" s="1016"/>
      <c r="O1037" s="1015"/>
      <c r="P1037" s="1015"/>
      <c r="Q1037" s="1015"/>
      <c r="R1037" s="1015"/>
      <c r="S1037" s="1016"/>
    </row>
    <row r="1038" spans="1:19">
      <c r="A1038" s="1012" t="s">
        <v>1888</v>
      </c>
      <c r="B1038" s="1012" t="s">
        <v>283</v>
      </c>
      <c r="C1038" s="1012" t="s">
        <v>1889</v>
      </c>
      <c r="D1038" s="1012" t="s">
        <v>1890</v>
      </c>
      <c r="E1038" s="1012" t="s">
        <v>894</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1891</v>
      </c>
      <c r="B1039" s="1012" t="s">
        <v>891</v>
      </c>
      <c r="C1039" s="1012" t="s">
        <v>1892</v>
      </c>
      <c r="D1039" s="1012" t="s">
        <v>1893</v>
      </c>
      <c r="E1039" s="1012" t="s">
        <v>19</v>
      </c>
      <c r="F1039" s="1013">
        <v>39864</v>
      </c>
      <c r="G1039" s="1012" t="s">
        <v>285</v>
      </c>
      <c r="H1039" s="1015">
        <v>7000000</v>
      </c>
      <c r="I1039" s="1015">
        <v>0</v>
      </c>
      <c r="J1039" s="1015">
        <v>8169165.8899999997</v>
      </c>
      <c r="K1039" s="1012" t="s">
        <v>1196</v>
      </c>
      <c r="L1039" s="1015"/>
      <c r="M1039" s="1015"/>
      <c r="N1039" s="1016"/>
      <c r="O1039" s="1015"/>
      <c r="P1039" s="1015"/>
      <c r="Q1039" s="1015"/>
      <c r="R1039" s="1015"/>
      <c r="S1039" s="1016"/>
    </row>
    <row r="1040" spans="1:19">
      <c r="A1040" s="1012" t="s">
        <v>1891</v>
      </c>
      <c r="B1040" s="1012" t="s">
        <v>283</v>
      </c>
      <c r="C1040" s="1012" t="s">
        <v>1892</v>
      </c>
      <c r="D1040" s="1012" t="s">
        <v>1893</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1894</v>
      </c>
      <c r="B1041" s="1012" t="s">
        <v>1895</v>
      </c>
      <c r="C1041" s="1012" t="s">
        <v>3032</v>
      </c>
      <c r="D1041" s="1012" t="s">
        <v>1896</v>
      </c>
      <c r="E1041" s="1012" t="s">
        <v>246</v>
      </c>
      <c r="F1041" s="1013">
        <v>39813</v>
      </c>
      <c r="G1041" s="1012" t="s">
        <v>284</v>
      </c>
      <c r="H1041" s="1015">
        <v>80347000</v>
      </c>
      <c r="I1041" s="1015">
        <v>0</v>
      </c>
      <c r="J1041" s="1015">
        <v>7461608.79</v>
      </c>
      <c r="K1041" s="1012" t="s">
        <v>898</v>
      </c>
      <c r="L1041" s="1015"/>
      <c r="M1041" s="1015"/>
      <c r="N1041" s="1016"/>
      <c r="O1041" s="1015"/>
      <c r="P1041" s="1015"/>
      <c r="Q1041" s="1015"/>
      <c r="R1041" s="1015"/>
      <c r="S1041" s="1016"/>
    </row>
    <row r="1042" spans="1:19">
      <c r="A1042" s="1012" t="s">
        <v>1894</v>
      </c>
      <c r="B1042" s="1012" t="s">
        <v>283</v>
      </c>
      <c r="C1042" s="1012" t="s">
        <v>3032</v>
      </c>
      <c r="D1042" s="1012" t="s">
        <v>1896</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1894</v>
      </c>
      <c r="B1043" s="1012" t="s">
        <v>283</v>
      </c>
      <c r="C1043" s="1012" t="s">
        <v>3032</v>
      </c>
      <c r="D1043" s="1012" t="s">
        <v>1896</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1897</v>
      </c>
      <c r="B1044" s="1012" t="s">
        <v>3033</v>
      </c>
      <c r="C1044" s="1012" t="s">
        <v>1898</v>
      </c>
      <c r="D1044" s="1012" t="s">
        <v>1062</v>
      </c>
      <c r="E1044" s="1012" t="s">
        <v>967</v>
      </c>
      <c r="F1044" s="1013">
        <v>40011</v>
      </c>
      <c r="G1044" s="1012" t="s">
        <v>7</v>
      </c>
      <c r="H1044" s="1015">
        <v>6800000</v>
      </c>
      <c r="I1044" s="1015">
        <v>5308193.1147999996</v>
      </c>
      <c r="J1044" s="1015">
        <v>3555361.24</v>
      </c>
      <c r="K1044" s="1012" t="s">
        <v>3027</v>
      </c>
      <c r="L1044" s="1015"/>
      <c r="M1044" s="1015"/>
      <c r="N1044" s="1016"/>
      <c r="O1044" s="1015"/>
      <c r="P1044" s="1015"/>
      <c r="Q1044" s="1015"/>
      <c r="R1044" s="1015"/>
      <c r="S1044" s="1016"/>
    </row>
    <row r="1045" spans="1:19">
      <c r="A1045" s="1012" t="s">
        <v>1897</v>
      </c>
      <c r="B1045" s="1012" t="s">
        <v>283</v>
      </c>
      <c r="C1045" s="1012" t="s">
        <v>1898</v>
      </c>
      <c r="D1045" s="1012" t="s">
        <v>1062</v>
      </c>
      <c r="E1045" s="1012" t="s">
        <v>967</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1899</v>
      </c>
      <c r="B1046" s="1012" t="s">
        <v>891</v>
      </c>
      <c r="C1046" s="1012" t="s">
        <v>1900</v>
      </c>
      <c r="D1046" s="1012" t="s">
        <v>1901</v>
      </c>
      <c r="E1046" s="1012" t="s">
        <v>948</v>
      </c>
      <c r="F1046" s="1013">
        <v>39885</v>
      </c>
      <c r="G1046" s="1012" t="s">
        <v>285</v>
      </c>
      <c r="H1046" s="1015">
        <v>425000</v>
      </c>
      <c r="I1046" s="1015">
        <v>0</v>
      </c>
      <c r="J1046" s="1015">
        <v>487524.22</v>
      </c>
      <c r="K1046" s="1012" t="s">
        <v>1196</v>
      </c>
      <c r="L1046" s="1015"/>
      <c r="M1046" s="1015"/>
      <c r="N1046" s="1016"/>
      <c r="O1046" s="1015"/>
      <c r="P1046" s="1015"/>
      <c r="Q1046" s="1015"/>
      <c r="R1046" s="1015"/>
      <c r="S1046" s="1016"/>
    </row>
    <row r="1047" spans="1:19">
      <c r="A1047" s="1012" t="s">
        <v>1899</v>
      </c>
      <c r="B1047" s="1012" t="s">
        <v>283</v>
      </c>
      <c r="C1047" s="1012" t="s">
        <v>1900</v>
      </c>
      <c r="D1047" s="1012" t="s">
        <v>1901</v>
      </c>
      <c r="E1047" s="1012" t="s">
        <v>948</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1902</v>
      </c>
      <c r="B1048" s="1012" t="s">
        <v>858</v>
      </c>
      <c r="C1048" s="1012" t="s">
        <v>1903</v>
      </c>
      <c r="D1048" s="1012" t="s">
        <v>1904</v>
      </c>
      <c r="E1048" s="1012" t="s">
        <v>998</v>
      </c>
      <c r="F1048" s="1013">
        <v>39801</v>
      </c>
      <c r="G1048" s="1012" t="s">
        <v>284</v>
      </c>
      <c r="H1048" s="1015">
        <v>30255000</v>
      </c>
      <c r="I1048" s="1015">
        <v>0</v>
      </c>
      <c r="J1048" s="1015">
        <v>36849504.670000002</v>
      </c>
      <c r="K1048" s="1012" t="s">
        <v>1196</v>
      </c>
      <c r="L1048" s="1015"/>
      <c r="M1048" s="1015"/>
      <c r="N1048" s="1016"/>
      <c r="O1048" s="1015"/>
      <c r="P1048" s="1015"/>
      <c r="Q1048" s="1015"/>
      <c r="R1048" s="1015"/>
      <c r="S1048" s="1016"/>
    </row>
    <row r="1049" spans="1:19">
      <c r="A1049" s="1012" t="s">
        <v>1902</v>
      </c>
      <c r="B1049" s="1012" t="s">
        <v>283</v>
      </c>
      <c r="C1049" s="1012" t="s">
        <v>1903</v>
      </c>
      <c r="D1049" s="1012" t="s">
        <v>1904</v>
      </c>
      <c r="E1049" s="1012" t="s">
        <v>998</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1902</v>
      </c>
      <c r="B1050" s="1012" t="s">
        <v>283</v>
      </c>
      <c r="C1050" s="1012" t="s">
        <v>1903</v>
      </c>
      <c r="D1050" s="1012" t="s">
        <v>1904</v>
      </c>
      <c r="E1050" s="1012" t="s">
        <v>998</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1902</v>
      </c>
      <c r="B1051" s="1012" t="s">
        <v>283</v>
      </c>
      <c r="C1051" s="1012" t="s">
        <v>1903</v>
      </c>
      <c r="D1051" s="1012" t="s">
        <v>1904</v>
      </c>
      <c r="E1051" s="1012" t="s">
        <v>998</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1905</v>
      </c>
      <c r="B1052" s="1012" t="s">
        <v>2967</v>
      </c>
      <c r="C1052" s="1012" t="s">
        <v>1906</v>
      </c>
      <c r="D1052" s="1012" t="s">
        <v>1907</v>
      </c>
      <c r="E1052" s="1012" t="s">
        <v>11</v>
      </c>
      <c r="F1052" s="1013">
        <v>39878</v>
      </c>
      <c r="G1052" s="1012" t="s">
        <v>284</v>
      </c>
      <c r="H1052" s="1015">
        <v>12895000</v>
      </c>
      <c r="I1052" s="1015">
        <v>0</v>
      </c>
      <c r="J1052" s="1015">
        <v>1219652</v>
      </c>
      <c r="K1052" s="1012" t="s">
        <v>898</v>
      </c>
      <c r="L1052" s="1015"/>
      <c r="M1052" s="1015"/>
      <c r="N1052" s="1016"/>
      <c r="O1052" s="1015"/>
      <c r="P1052" s="1015"/>
      <c r="Q1052" s="1015"/>
      <c r="R1052" s="1015"/>
      <c r="S1052" s="1016"/>
    </row>
    <row r="1053" spans="1:19">
      <c r="A1053" s="1012" t="s">
        <v>1905</v>
      </c>
      <c r="B1053" s="1012" t="s">
        <v>283</v>
      </c>
      <c r="C1053" s="1012" t="s">
        <v>1906</v>
      </c>
      <c r="D1053" s="1012" t="s">
        <v>1907</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1908</v>
      </c>
      <c r="B1054" s="1012" t="s">
        <v>972</v>
      </c>
      <c r="C1054" s="1012" t="s">
        <v>1909</v>
      </c>
      <c r="D1054" s="1012" t="s">
        <v>1910</v>
      </c>
      <c r="E1054" s="1012" t="s">
        <v>153</v>
      </c>
      <c r="F1054" s="1013">
        <v>40067</v>
      </c>
      <c r="G1054" s="1012" t="s">
        <v>285</v>
      </c>
      <c r="H1054" s="1015">
        <v>7000000</v>
      </c>
      <c r="I1054" s="1015">
        <v>0</v>
      </c>
      <c r="J1054" s="1015">
        <v>8321471.0800000001</v>
      </c>
      <c r="K1054" s="1012" t="s">
        <v>1196</v>
      </c>
      <c r="L1054" s="1015"/>
      <c r="M1054" s="1015"/>
      <c r="N1054" s="1016"/>
      <c r="O1054" s="1015"/>
      <c r="P1054" s="1015"/>
      <c r="Q1054" s="1015"/>
      <c r="R1054" s="1015"/>
      <c r="S1054" s="1016"/>
    </row>
    <row r="1055" spans="1:19">
      <c r="A1055" s="1012" t="s">
        <v>1908</v>
      </c>
      <c r="B1055" s="1012" t="s">
        <v>283</v>
      </c>
      <c r="C1055" s="1012" t="s">
        <v>1909</v>
      </c>
      <c r="D1055" s="1012" t="s">
        <v>1910</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1911</v>
      </c>
      <c r="B1056" s="1012" t="s">
        <v>953</v>
      </c>
      <c r="C1056" s="1012" t="s">
        <v>1912</v>
      </c>
      <c r="D1056" s="1012" t="s">
        <v>1913</v>
      </c>
      <c r="E1056" s="1012" t="s">
        <v>1865</v>
      </c>
      <c r="F1056" s="1013">
        <v>39801</v>
      </c>
      <c r="G1056" s="1012" t="s">
        <v>284</v>
      </c>
      <c r="H1056" s="1015">
        <v>81698000</v>
      </c>
      <c r="I1056" s="1015">
        <v>0</v>
      </c>
      <c r="J1056" s="1015">
        <v>94686087.219999999</v>
      </c>
      <c r="K1056" s="1012" t="s">
        <v>1196</v>
      </c>
      <c r="L1056" s="1015"/>
      <c r="M1056" s="1015"/>
      <c r="N1056" s="1016"/>
      <c r="O1056" s="1015"/>
      <c r="P1056" s="1015"/>
      <c r="Q1056" s="1015"/>
      <c r="R1056" s="1015"/>
      <c r="S1056" s="1016"/>
    </row>
    <row r="1057" spans="1:19">
      <c r="A1057" s="1012" t="s">
        <v>1911</v>
      </c>
      <c r="B1057" s="1012" t="s">
        <v>283</v>
      </c>
      <c r="C1057" s="1012" t="s">
        <v>1912</v>
      </c>
      <c r="D1057" s="1012" t="s">
        <v>1913</v>
      </c>
      <c r="E1057" s="1012" t="s">
        <v>1865</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1911</v>
      </c>
      <c r="B1058" s="1012" t="s">
        <v>283</v>
      </c>
      <c r="C1058" s="1012" t="s">
        <v>1912</v>
      </c>
      <c r="D1058" s="1012" t="s">
        <v>1913</v>
      </c>
      <c r="E1058" s="1012" t="s">
        <v>1865</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1914</v>
      </c>
      <c r="B1059" s="1012" t="s">
        <v>1915</v>
      </c>
      <c r="C1059" s="1012" t="s">
        <v>1916</v>
      </c>
      <c r="D1059" s="1012" t="s">
        <v>1896</v>
      </c>
      <c r="E1059" s="1012" t="s">
        <v>246</v>
      </c>
      <c r="F1059" s="1013">
        <v>40081</v>
      </c>
      <c r="G1059" s="1012" t="s">
        <v>285</v>
      </c>
      <c r="H1059" s="1015">
        <v>10103000</v>
      </c>
      <c r="I1059" s="1015">
        <v>0</v>
      </c>
      <c r="J1059" s="1015">
        <v>11353284.460000001</v>
      </c>
      <c r="K1059" s="1012" t="s">
        <v>1196</v>
      </c>
      <c r="L1059" s="1015"/>
      <c r="M1059" s="1015"/>
      <c r="N1059" s="1016"/>
      <c r="O1059" s="1015"/>
      <c r="P1059" s="1015"/>
      <c r="Q1059" s="1015"/>
      <c r="R1059" s="1015"/>
      <c r="S1059" s="1016"/>
    </row>
    <row r="1060" spans="1:19">
      <c r="A1060" s="1012" t="s">
        <v>1914</v>
      </c>
      <c r="B1060" s="1012" t="s">
        <v>283</v>
      </c>
      <c r="C1060" s="1012" t="s">
        <v>1916</v>
      </c>
      <c r="D1060" s="1012" t="s">
        <v>1896</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1914</v>
      </c>
      <c r="B1061" s="1012" t="s">
        <v>283</v>
      </c>
      <c r="C1061" s="1012" t="s">
        <v>1916</v>
      </c>
      <c r="D1061" s="1012" t="s">
        <v>1896</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1917</v>
      </c>
      <c r="B1062" s="1012" t="s">
        <v>858</v>
      </c>
      <c r="C1062" s="1012" t="s">
        <v>1918</v>
      </c>
      <c r="D1062" s="1012" t="s">
        <v>1125</v>
      </c>
      <c r="E1062" s="1012" t="s">
        <v>6</v>
      </c>
      <c r="F1062" s="1013">
        <v>39773</v>
      </c>
      <c r="G1062" s="1012" t="s">
        <v>284</v>
      </c>
      <c r="H1062" s="1015">
        <v>40000000</v>
      </c>
      <c r="I1062" s="1015">
        <v>0</v>
      </c>
      <c r="J1062" s="1015">
        <v>46901266.799999997</v>
      </c>
      <c r="K1062" s="1012" t="s">
        <v>1196</v>
      </c>
      <c r="L1062" s="1015"/>
      <c r="M1062" s="1015"/>
      <c r="N1062" s="1016"/>
      <c r="O1062" s="1015"/>
      <c r="P1062" s="1015"/>
      <c r="Q1062" s="1015"/>
      <c r="R1062" s="1015"/>
      <c r="S1062" s="1016"/>
    </row>
    <row r="1063" spans="1:19">
      <c r="A1063" s="1012" t="s">
        <v>1917</v>
      </c>
      <c r="B1063" s="1012" t="s">
        <v>283</v>
      </c>
      <c r="C1063" s="1012" t="s">
        <v>1918</v>
      </c>
      <c r="D1063" s="1012" t="s">
        <v>1125</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1917</v>
      </c>
      <c r="B1064" s="1012" t="s">
        <v>283</v>
      </c>
      <c r="C1064" s="1012" t="s">
        <v>1918</v>
      </c>
      <c r="D1064" s="1012" t="s">
        <v>1125</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1919</v>
      </c>
      <c r="B1065" s="1012" t="s">
        <v>1354</v>
      </c>
      <c r="C1065" s="1012" t="s">
        <v>1920</v>
      </c>
      <c r="D1065" s="1012" t="s">
        <v>1921</v>
      </c>
      <c r="E1065" s="1012" t="s">
        <v>188</v>
      </c>
      <c r="F1065" s="1013">
        <v>39773</v>
      </c>
      <c r="G1065" s="1012" t="s">
        <v>284</v>
      </c>
      <c r="H1065" s="1015">
        <v>24000000</v>
      </c>
      <c r="I1065" s="1015">
        <v>0</v>
      </c>
      <c r="J1065" s="1015">
        <v>26953333.329999998</v>
      </c>
      <c r="K1065" s="1012" t="s">
        <v>1196</v>
      </c>
      <c r="L1065" s="1015"/>
      <c r="M1065" s="1015"/>
      <c r="N1065" s="1016"/>
      <c r="O1065" s="1015"/>
      <c r="P1065" s="1015"/>
      <c r="Q1065" s="1015"/>
      <c r="R1065" s="1015"/>
      <c r="S1065" s="1016"/>
    </row>
    <row r="1066" spans="1:19">
      <c r="A1066" s="1012" t="s">
        <v>1919</v>
      </c>
      <c r="B1066" s="1012" t="s">
        <v>283</v>
      </c>
      <c r="C1066" s="1012" t="s">
        <v>1920</v>
      </c>
      <c r="D1066" s="1012" t="s">
        <v>1921</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1919</v>
      </c>
      <c r="B1067" s="1012" t="s">
        <v>283</v>
      </c>
      <c r="C1067" s="1012" t="s">
        <v>1920</v>
      </c>
      <c r="D1067" s="1012" t="s">
        <v>1921</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1922</v>
      </c>
      <c r="B1068" s="1012" t="s">
        <v>858</v>
      </c>
      <c r="C1068" s="1012" t="s">
        <v>1923</v>
      </c>
      <c r="D1068" s="1012" t="s">
        <v>1924</v>
      </c>
      <c r="E1068" s="1012" t="s">
        <v>6</v>
      </c>
      <c r="F1068" s="1013">
        <v>39892</v>
      </c>
      <c r="G1068" s="1012" t="s">
        <v>284</v>
      </c>
      <c r="H1068" s="1015">
        <v>21000000</v>
      </c>
      <c r="I1068" s="1015">
        <v>0</v>
      </c>
      <c r="J1068" s="1015">
        <v>27241335.260000002</v>
      </c>
      <c r="K1068" s="1012" t="s">
        <v>1196</v>
      </c>
      <c r="L1068" s="1015"/>
      <c r="M1068" s="1015"/>
      <c r="N1068" s="1016"/>
      <c r="O1068" s="1015"/>
      <c r="P1068" s="1015"/>
      <c r="Q1068" s="1015"/>
      <c r="R1068" s="1015"/>
      <c r="S1068" s="1016"/>
    </row>
    <row r="1069" spans="1:19">
      <c r="A1069" s="1012" t="s">
        <v>1922</v>
      </c>
      <c r="B1069" s="1012" t="s">
        <v>283</v>
      </c>
      <c r="C1069" s="1012" t="s">
        <v>1923</v>
      </c>
      <c r="D1069" s="1012" t="s">
        <v>1924</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1922</v>
      </c>
      <c r="B1070" s="1012" t="s">
        <v>283</v>
      </c>
      <c r="C1070" s="1012" t="s">
        <v>1923</v>
      </c>
      <c r="D1070" s="1012" t="s">
        <v>1924</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1925</v>
      </c>
      <c r="B1071" s="1012" t="s">
        <v>858</v>
      </c>
      <c r="C1071" s="1012" t="s">
        <v>1926</v>
      </c>
      <c r="D1071" s="1012" t="s">
        <v>1927</v>
      </c>
      <c r="E1071" s="1012" t="s">
        <v>1928</v>
      </c>
      <c r="F1071" s="1013">
        <v>39773</v>
      </c>
      <c r="G1071" s="1012" t="s">
        <v>284</v>
      </c>
      <c r="H1071" s="1015">
        <v>25000000</v>
      </c>
      <c r="I1071" s="1015">
        <v>0</v>
      </c>
      <c r="J1071" s="1015">
        <v>26316666.670000002</v>
      </c>
      <c r="K1071" s="1012" t="s">
        <v>1196</v>
      </c>
      <c r="L1071" s="1015"/>
      <c r="M1071" s="1015"/>
      <c r="N1071" s="1016"/>
      <c r="O1071" s="1015"/>
      <c r="P1071" s="1015"/>
      <c r="Q1071" s="1015"/>
      <c r="R1071" s="1015"/>
      <c r="S1071" s="1016"/>
    </row>
    <row r="1072" spans="1:19">
      <c r="A1072" s="1012" t="s">
        <v>1925</v>
      </c>
      <c r="B1072" s="1012" t="s">
        <v>283</v>
      </c>
      <c r="C1072" s="1012" t="s">
        <v>1926</v>
      </c>
      <c r="D1072" s="1012" t="s">
        <v>1927</v>
      </c>
      <c r="E1072" s="1012" t="s">
        <v>1928</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1925</v>
      </c>
      <c r="B1073" s="1012" t="s">
        <v>283</v>
      </c>
      <c r="C1073" s="1012" t="s">
        <v>1926</v>
      </c>
      <c r="D1073" s="1012" t="s">
        <v>1927</v>
      </c>
      <c r="E1073" s="1012" t="s">
        <v>1928</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1929</v>
      </c>
      <c r="B1074" s="1012" t="s">
        <v>1930</v>
      </c>
      <c r="C1074" s="1012" t="s">
        <v>1931</v>
      </c>
      <c r="D1074" s="1012" t="s">
        <v>1768</v>
      </c>
      <c r="E1074" s="1012" t="s">
        <v>83</v>
      </c>
      <c r="F1074" s="1013">
        <v>39941</v>
      </c>
      <c r="G1074" s="1012" t="s">
        <v>285</v>
      </c>
      <c r="H1074" s="1015">
        <v>3091000</v>
      </c>
      <c r="I1074" s="1015">
        <v>0</v>
      </c>
      <c r="J1074" s="1015">
        <v>6211926.79</v>
      </c>
      <c r="K1074" s="1012" t="s">
        <v>1196</v>
      </c>
      <c r="L1074" s="1015"/>
      <c r="M1074" s="1015"/>
      <c r="N1074" s="1016"/>
      <c r="O1074" s="1015"/>
      <c r="P1074" s="1015"/>
      <c r="Q1074" s="1015"/>
      <c r="R1074" s="1015"/>
      <c r="S1074" s="1016"/>
    </row>
    <row r="1075" spans="1:19">
      <c r="A1075" s="1012" t="s">
        <v>1929</v>
      </c>
      <c r="B1075" s="1012" t="s">
        <v>283</v>
      </c>
      <c r="C1075" s="1012" t="s">
        <v>1931</v>
      </c>
      <c r="D1075" s="1012" t="s">
        <v>1768</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1929</v>
      </c>
      <c r="B1076" s="1012" t="s">
        <v>283</v>
      </c>
      <c r="C1076" s="1012" t="s">
        <v>1931</v>
      </c>
      <c r="D1076" s="1012" t="s">
        <v>1768</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1932</v>
      </c>
      <c r="B1077" s="1012" t="s">
        <v>1933</v>
      </c>
      <c r="C1077" s="1012" t="s">
        <v>1934</v>
      </c>
      <c r="D1077" s="1012" t="s">
        <v>1935</v>
      </c>
      <c r="E1077" s="1012" t="s">
        <v>894</v>
      </c>
      <c r="F1077" s="1013">
        <v>39878</v>
      </c>
      <c r="G1077" s="1012" t="s">
        <v>285</v>
      </c>
      <c r="H1077" s="1015">
        <v>6700000</v>
      </c>
      <c r="I1077" s="1015">
        <v>0</v>
      </c>
      <c r="J1077" s="1015">
        <v>6165312</v>
      </c>
      <c r="K1077" s="1012" t="s">
        <v>898</v>
      </c>
      <c r="L1077" s="1015"/>
      <c r="M1077" s="1015"/>
      <c r="N1077" s="1016"/>
      <c r="O1077" s="1015"/>
      <c r="P1077" s="1015"/>
      <c r="Q1077" s="1015"/>
      <c r="R1077" s="1015"/>
      <c r="S1077" s="1016"/>
    </row>
    <row r="1078" spans="1:19">
      <c r="A1078" s="1012" t="s">
        <v>1932</v>
      </c>
      <c r="B1078" s="1012" t="s">
        <v>283</v>
      </c>
      <c r="C1078" s="1012" t="s">
        <v>1934</v>
      </c>
      <c r="D1078" s="1012" t="s">
        <v>1935</v>
      </c>
      <c r="E1078" s="1012" t="s">
        <v>894</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1936</v>
      </c>
      <c r="B1079" s="1012" t="s">
        <v>891</v>
      </c>
      <c r="C1079" s="1012" t="s">
        <v>1937</v>
      </c>
      <c r="D1079" s="1012" t="s">
        <v>1938</v>
      </c>
      <c r="E1079" s="1012" t="s">
        <v>83</v>
      </c>
      <c r="F1079" s="1013">
        <v>39843</v>
      </c>
      <c r="G1079" s="1012" t="s">
        <v>285</v>
      </c>
      <c r="H1079" s="1015">
        <v>4000000</v>
      </c>
      <c r="I1079" s="1015">
        <v>0</v>
      </c>
      <c r="J1079" s="1015">
        <v>4467049.67</v>
      </c>
      <c r="K1079" s="1012" t="s">
        <v>1196</v>
      </c>
      <c r="L1079" s="1015"/>
      <c r="M1079" s="1015"/>
      <c r="N1079" s="1016"/>
      <c r="O1079" s="1015"/>
      <c r="P1079" s="1015"/>
      <c r="Q1079" s="1015"/>
      <c r="R1079" s="1015"/>
      <c r="S1079" s="1016"/>
    </row>
    <row r="1080" spans="1:19">
      <c r="A1080" s="1012" t="s">
        <v>1936</v>
      </c>
      <c r="B1080" s="1012" t="s">
        <v>283</v>
      </c>
      <c r="C1080" s="1012" t="s">
        <v>1937</v>
      </c>
      <c r="D1080" s="1012" t="s">
        <v>1938</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1939</v>
      </c>
      <c r="B1081" s="1012"/>
      <c r="C1081" s="1012" t="s">
        <v>1940</v>
      </c>
      <c r="D1081" s="1012" t="s">
        <v>1941</v>
      </c>
      <c r="E1081" s="1012" t="s">
        <v>109</v>
      </c>
      <c r="F1081" s="1013">
        <v>39805</v>
      </c>
      <c r="G1081" s="1012" t="s">
        <v>284</v>
      </c>
      <c r="H1081" s="1015">
        <v>26000000</v>
      </c>
      <c r="I1081" s="1015">
        <v>0</v>
      </c>
      <c r="J1081" s="1015">
        <v>26563769.780000001</v>
      </c>
      <c r="K1081" s="1012" t="s">
        <v>898</v>
      </c>
      <c r="L1081" s="1015"/>
      <c r="M1081" s="1015"/>
      <c r="N1081" s="1016"/>
      <c r="O1081" s="1015"/>
      <c r="P1081" s="1015"/>
      <c r="Q1081" s="1015"/>
      <c r="R1081" s="1015"/>
      <c r="S1081" s="1016"/>
    </row>
    <row r="1082" spans="1:19">
      <c r="A1082" s="1012" t="s">
        <v>1939</v>
      </c>
      <c r="B1082" s="1012" t="s">
        <v>283</v>
      </c>
      <c r="C1082" s="1012" t="s">
        <v>1940</v>
      </c>
      <c r="D1082" s="1012" t="s">
        <v>1941</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1939</v>
      </c>
      <c r="B1083" s="1012" t="s">
        <v>283</v>
      </c>
      <c r="C1083" s="1012" t="s">
        <v>1940</v>
      </c>
      <c r="D1083" s="1012" t="s">
        <v>1941</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1939</v>
      </c>
      <c r="B1084" s="1012" t="s">
        <v>283</v>
      </c>
      <c r="C1084" s="1012" t="s">
        <v>1940</v>
      </c>
      <c r="D1084" s="1012" t="s">
        <v>1941</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1939</v>
      </c>
      <c r="B1085" s="1012" t="s">
        <v>283</v>
      </c>
      <c r="C1085" s="1012" t="s">
        <v>1940</v>
      </c>
      <c r="D1085" s="1012" t="s">
        <v>1941</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1939</v>
      </c>
      <c r="B1086" s="1012" t="s">
        <v>283</v>
      </c>
      <c r="C1086" s="1012" t="s">
        <v>1940</v>
      </c>
      <c r="D1086" s="1012" t="s">
        <v>1941</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1942</v>
      </c>
      <c r="B1087" s="1012" t="s">
        <v>858</v>
      </c>
      <c r="C1087" s="1012" t="s">
        <v>1943</v>
      </c>
      <c r="D1087" s="1012" t="s">
        <v>1944</v>
      </c>
      <c r="E1087" s="1012" t="s">
        <v>42</v>
      </c>
      <c r="F1087" s="1013">
        <v>39829</v>
      </c>
      <c r="G1087" s="1012" t="s">
        <v>284</v>
      </c>
      <c r="H1087" s="1015">
        <v>50000000</v>
      </c>
      <c r="I1087" s="1015">
        <v>0</v>
      </c>
      <c r="J1087" s="1015">
        <v>57480555.560000002</v>
      </c>
      <c r="K1087" s="1012" t="s">
        <v>1196</v>
      </c>
      <c r="L1087" s="1015"/>
      <c r="M1087" s="1015"/>
      <c r="N1087" s="1016"/>
      <c r="O1087" s="1015"/>
      <c r="P1087" s="1015"/>
      <c r="Q1087" s="1015"/>
      <c r="R1087" s="1015"/>
      <c r="S1087" s="1016"/>
    </row>
    <row r="1088" spans="1:19">
      <c r="A1088" s="1012" t="s">
        <v>1942</v>
      </c>
      <c r="B1088" s="1012" t="s">
        <v>283</v>
      </c>
      <c r="C1088" s="1012" t="s">
        <v>1943</v>
      </c>
      <c r="D1088" s="1012" t="s">
        <v>1944</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1942</v>
      </c>
      <c r="B1089" s="1012" t="s">
        <v>283</v>
      </c>
      <c r="C1089" s="1012" t="s">
        <v>1943</v>
      </c>
      <c r="D1089" s="1012" t="s">
        <v>1944</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1945</v>
      </c>
      <c r="B1090" s="1012" t="s">
        <v>924</v>
      </c>
      <c r="C1090" s="1012" t="s">
        <v>1946</v>
      </c>
      <c r="D1090" s="1012" t="s">
        <v>1947</v>
      </c>
      <c r="E1090" s="1012" t="s">
        <v>15</v>
      </c>
      <c r="F1090" s="1013">
        <v>39864</v>
      </c>
      <c r="G1090" s="1012" t="s">
        <v>285</v>
      </c>
      <c r="H1090" s="1015">
        <v>3250000</v>
      </c>
      <c r="I1090" s="1015">
        <v>0</v>
      </c>
      <c r="J1090" s="1015">
        <v>4214202.3099999996</v>
      </c>
      <c r="K1090" s="1012" t="s">
        <v>1196</v>
      </c>
      <c r="L1090" s="1015"/>
      <c r="M1090" s="1015"/>
      <c r="N1090" s="1016"/>
      <c r="O1090" s="1015"/>
      <c r="P1090" s="1015"/>
      <c r="Q1090" s="1015"/>
      <c r="R1090" s="1015"/>
      <c r="S1090" s="1016"/>
    </row>
    <row r="1091" spans="1:19">
      <c r="A1091" s="1012" t="s">
        <v>1945</v>
      </c>
      <c r="B1091" s="1012" t="s">
        <v>283</v>
      </c>
      <c r="C1091" s="1012" t="s">
        <v>1946</v>
      </c>
      <c r="D1091" s="1012" t="s">
        <v>1947</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1948</v>
      </c>
      <c r="B1092" s="1012" t="s">
        <v>905</v>
      </c>
      <c r="C1092" s="1012" t="s">
        <v>1949</v>
      </c>
      <c r="D1092" s="1012" t="s">
        <v>1950</v>
      </c>
      <c r="E1092" s="1012" t="s">
        <v>1309</v>
      </c>
      <c r="F1092" s="1013">
        <v>39857</v>
      </c>
      <c r="G1092" s="1012" t="s">
        <v>285</v>
      </c>
      <c r="H1092" s="1015">
        <v>1900000</v>
      </c>
      <c r="I1092" s="1015">
        <v>0</v>
      </c>
      <c r="J1092" s="1015">
        <v>2229801.0299999998</v>
      </c>
      <c r="K1092" s="1012" t="s">
        <v>898</v>
      </c>
      <c r="L1092" s="1015"/>
      <c r="M1092" s="1015"/>
      <c r="N1092" s="1016"/>
      <c r="O1092" s="1015"/>
      <c r="P1092" s="1015"/>
      <c r="Q1092" s="1015"/>
      <c r="R1092" s="1015"/>
      <c r="S1092" s="1016"/>
    </row>
    <row r="1093" spans="1:19">
      <c r="A1093" s="1012" t="s">
        <v>1948</v>
      </c>
      <c r="B1093" s="1012" t="s">
        <v>283</v>
      </c>
      <c r="C1093" s="1012" t="s">
        <v>1949</v>
      </c>
      <c r="D1093" s="1012" t="s">
        <v>1950</v>
      </c>
      <c r="E1093" s="1012" t="s">
        <v>1309</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1948</v>
      </c>
      <c r="B1094" s="1012" t="s">
        <v>283</v>
      </c>
      <c r="C1094" s="1012" t="s">
        <v>1949</v>
      </c>
      <c r="D1094" s="1012" t="s">
        <v>1950</v>
      </c>
      <c r="E1094" s="1012" t="s">
        <v>1309</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1948</v>
      </c>
      <c r="B1095" s="1012" t="s">
        <v>283</v>
      </c>
      <c r="C1095" s="1012" t="s">
        <v>1949</v>
      </c>
      <c r="D1095" s="1012" t="s">
        <v>1950</v>
      </c>
      <c r="E1095" s="1012" t="s">
        <v>1309</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1948</v>
      </c>
      <c r="B1096" s="1012" t="s">
        <v>283</v>
      </c>
      <c r="C1096" s="1012" t="s">
        <v>1949</v>
      </c>
      <c r="D1096" s="1012" t="s">
        <v>1950</v>
      </c>
      <c r="E1096" s="1012" t="s">
        <v>1309</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1951</v>
      </c>
      <c r="B1097" s="1012" t="s">
        <v>972</v>
      </c>
      <c r="C1097" s="1012" t="s">
        <v>1952</v>
      </c>
      <c r="D1097" s="1012" t="s">
        <v>1953</v>
      </c>
      <c r="E1097" s="1012" t="s">
        <v>246</v>
      </c>
      <c r="F1097" s="1013">
        <v>40074</v>
      </c>
      <c r="G1097" s="1012" t="s">
        <v>285</v>
      </c>
      <c r="H1097" s="1015">
        <v>10000000</v>
      </c>
      <c r="I1097" s="1015">
        <v>0</v>
      </c>
      <c r="J1097" s="1015">
        <v>11111011.939999999</v>
      </c>
      <c r="K1097" s="1012" t="s">
        <v>898</v>
      </c>
      <c r="L1097" s="1015"/>
      <c r="M1097" s="1015"/>
      <c r="N1097" s="1016"/>
      <c r="O1097" s="1015"/>
      <c r="P1097" s="1015"/>
      <c r="Q1097" s="1015"/>
      <c r="R1097" s="1015"/>
      <c r="S1097" s="1016"/>
    </row>
    <row r="1098" spans="1:19">
      <c r="A1098" s="1012" t="s">
        <v>1951</v>
      </c>
      <c r="B1098" s="1012" t="s">
        <v>283</v>
      </c>
      <c r="C1098" s="1012" t="s">
        <v>1952</v>
      </c>
      <c r="D1098" s="1012" t="s">
        <v>1953</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1951</v>
      </c>
      <c r="B1099" s="1012" t="s">
        <v>283</v>
      </c>
      <c r="C1099" s="1012" t="s">
        <v>1952</v>
      </c>
      <c r="D1099" s="1012" t="s">
        <v>1953</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1954</v>
      </c>
      <c r="B1100" s="1012" t="s">
        <v>858</v>
      </c>
      <c r="C1100" s="1012" t="s">
        <v>1955</v>
      </c>
      <c r="D1100" s="1012" t="s">
        <v>1956</v>
      </c>
      <c r="E1100" s="1012" t="s">
        <v>1309</v>
      </c>
      <c r="F1100" s="1013">
        <v>39794</v>
      </c>
      <c r="G1100" s="1012" t="s">
        <v>284</v>
      </c>
      <c r="H1100" s="1015">
        <v>18400000</v>
      </c>
      <c r="I1100" s="1015">
        <v>0</v>
      </c>
      <c r="J1100" s="1015">
        <v>22354145.890000001</v>
      </c>
      <c r="K1100" s="1012" t="s">
        <v>1196</v>
      </c>
      <c r="L1100" s="1015"/>
      <c r="M1100" s="1015"/>
      <c r="N1100" s="1016"/>
      <c r="O1100" s="1015"/>
      <c r="P1100" s="1015"/>
      <c r="Q1100" s="1015"/>
      <c r="R1100" s="1015"/>
      <c r="S1100" s="1016"/>
    </row>
    <row r="1101" spans="1:19">
      <c r="A1101" s="1012" t="s">
        <v>1954</v>
      </c>
      <c r="B1101" s="1012" t="s">
        <v>283</v>
      </c>
      <c r="C1101" s="1012" t="s">
        <v>1955</v>
      </c>
      <c r="D1101" s="1012" t="s">
        <v>1956</v>
      </c>
      <c r="E1101" s="1012" t="s">
        <v>1309</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1954</v>
      </c>
      <c r="B1102" s="1012" t="s">
        <v>283</v>
      </c>
      <c r="C1102" s="1012" t="s">
        <v>1955</v>
      </c>
      <c r="D1102" s="1012" t="s">
        <v>1956</v>
      </c>
      <c r="E1102" s="1012" t="s">
        <v>1309</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1957</v>
      </c>
      <c r="B1103" s="1012" t="s">
        <v>1958</v>
      </c>
      <c r="C1103" s="1012" t="s">
        <v>1959</v>
      </c>
      <c r="D1103" s="1012" t="s">
        <v>1960</v>
      </c>
      <c r="E1103" s="1012" t="s">
        <v>153</v>
      </c>
      <c r="F1103" s="1013">
        <v>39801</v>
      </c>
      <c r="G1103" s="1012" t="s">
        <v>284</v>
      </c>
      <c r="H1103" s="1015">
        <v>25000000</v>
      </c>
      <c r="I1103" s="1015">
        <v>0</v>
      </c>
      <c r="J1103" s="1015">
        <v>29857321.829999998</v>
      </c>
      <c r="K1103" s="1012" t="s">
        <v>1196</v>
      </c>
      <c r="L1103" s="1015"/>
      <c r="M1103" s="1015"/>
      <c r="N1103" s="1016"/>
      <c r="O1103" s="1015"/>
      <c r="P1103" s="1015"/>
      <c r="Q1103" s="1015"/>
      <c r="R1103" s="1015"/>
      <c r="S1103" s="1016"/>
    </row>
    <row r="1104" spans="1:19">
      <c r="A1104" s="1012" t="s">
        <v>1957</v>
      </c>
      <c r="B1104" s="1012" t="s">
        <v>283</v>
      </c>
      <c r="C1104" s="1012" t="s">
        <v>1959</v>
      </c>
      <c r="D1104" s="1012" t="s">
        <v>1960</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1957</v>
      </c>
      <c r="B1105" s="1012" t="s">
        <v>283</v>
      </c>
      <c r="C1105" s="1012" t="s">
        <v>1959</v>
      </c>
      <c r="D1105" s="1012" t="s">
        <v>1960</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1957</v>
      </c>
      <c r="B1106" s="1012" t="s">
        <v>283</v>
      </c>
      <c r="C1106" s="1012" t="s">
        <v>1959</v>
      </c>
      <c r="D1106" s="1012" t="s">
        <v>1960</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1961</v>
      </c>
      <c r="B1107" s="1012" t="s">
        <v>900</v>
      </c>
      <c r="C1107" s="1012" t="s">
        <v>1962</v>
      </c>
      <c r="D1107" s="1012" t="s">
        <v>1963</v>
      </c>
      <c r="E1107" s="1012" t="s">
        <v>967</v>
      </c>
      <c r="F1107" s="1013">
        <v>39871</v>
      </c>
      <c r="G1107" s="1012" t="s">
        <v>285</v>
      </c>
      <c r="H1107" s="1015">
        <v>5983000</v>
      </c>
      <c r="I1107" s="1015">
        <v>0</v>
      </c>
      <c r="J1107" s="1015">
        <v>7119793.0499999998</v>
      </c>
      <c r="K1107" s="1012" t="s">
        <v>1196</v>
      </c>
      <c r="L1107" s="1015"/>
      <c r="M1107" s="1015"/>
      <c r="N1107" s="1016"/>
      <c r="O1107" s="1015"/>
      <c r="P1107" s="1015"/>
      <c r="Q1107" s="1015"/>
      <c r="R1107" s="1015"/>
      <c r="S1107" s="1016"/>
    </row>
    <row r="1108" spans="1:19">
      <c r="A1108" s="1012" t="s">
        <v>1961</v>
      </c>
      <c r="B1108" s="1012" t="s">
        <v>283</v>
      </c>
      <c r="C1108" s="1012" t="s">
        <v>1962</v>
      </c>
      <c r="D1108" s="1012" t="s">
        <v>1963</v>
      </c>
      <c r="E1108" s="1012" t="s">
        <v>967</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1964</v>
      </c>
      <c r="B1109" s="1012" t="s">
        <v>1965</v>
      </c>
      <c r="C1109" s="1012" t="s">
        <v>1966</v>
      </c>
      <c r="D1109" s="1012" t="s">
        <v>1287</v>
      </c>
      <c r="E1109" s="1012" t="s">
        <v>89</v>
      </c>
      <c r="F1109" s="1013">
        <v>39934</v>
      </c>
      <c r="G1109" s="1012" t="s">
        <v>285</v>
      </c>
      <c r="H1109" s="1015">
        <v>4000000</v>
      </c>
      <c r="I1109" s="1015">
        <v>0</v>
      </c>
      <c r="J1109" s="1015">
        <v>10940554.65</v>
      </c>
      <c r="K1109" s="1012" t="s">
        <v>1196</v>
      </c>
      <c r="L1109" s="1015"/>
      <c r="M1109" s="1015"/>
      <c r="N1109" s="1016"/>
      <c r="O1109" s="1015"/>
      <c r="P1109" s="1015"/>
      <c r="Q1109" s="1015"/>
      <c r="R1109" s="1015"/>
      <c r="S1109" s="1016"/>
    </row>
    <row r="1110" spans="1:19">
      <c r="A1110" s="1012" t="s">
        <v>1964</v>
      </c>
      <c r="B1110" s="1012" t="s">
        <v>283</v>
      </c>
      <c r="C1110" s="1012" t="s">
        <v>1966</v>
      </c>
      <c r="D1110" s="1012" t="s">
        <v>1287</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1964</v>
      </c>
      <c r="B1111" s="1012" t="s">
        <v>283</v>
      </c>
      <c r="C1111" s="1012" t="s">
        <v>1966</v>
      </c>
      <c r="D1111" s="1012" t="s">
        <v>1287</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1967</v>
      </c>
      <c r="B1112" s="1012" t="s">
        <v>858</v>
      </c>
      <c r="C1112" s="1012" t="s">
        <v>1968</v>
      </c>
      <c r="D1112" s="1012" t="s">
        <v>1969</v>
      </c>
      <c r="E1112" s="1012" t="s">
        <v>1231</v>
      </c>
      <c r="F1112" s="1013">
        <v>39766</v>
      </c>
      <c r="G1112" s="1012" t="s">
        <v>284</v>
      </c>
      <c r="H1112" s="1015">
        <v>1398071000</v>
      </c>
      <c r="I1112" s="1015">
        <v>0</v>
      </c>
      <c r="J1112" s="1015">
        <v>1594356808.5599999</v>
      </c>
      <c r="K1112" s="1012" t="s">
        <v>1196</v>
      </c>
      <c r="L1112" s="1015"/>
      <c r="M1112" s="1015"/>
      <c r="N1112" s="1016"/>
      <c r="O1112" s="1015"/>
      <c r="P1112" s="1015"/>
      <c r="Q1112" s="1015"/>
      <c r="R1112" s="1015"/>
      <c r="S1112" s="1016"/>
    </row>
    <row r="1113" spans="1:19">
      <c r="A1113" s="1012" t="s">
        <v>1967</v>
      </c>
      <c r="B1113" s="1012" t="s">
        <v>283</v>
      </c>
      <c r="C1113" s="1012" t="s">
        <v>1968</v>
      </c>
      <c r="D1113" s="1012" t="s">
        <v>1969</v>
      </c>
      <c r="E1113" s="1012" t="s">
        <v>1231</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1967</v>
      </c>
      <c r="B1114" s="1012" t="s">
        <v>283</v>
      </c>
      <c r="C1114" s="1012" t="s">
        <v>1968</v>
      </c>
      <c r="D1114" s="1012" t="s">
        <v>1969</v>
      </c>
      <c r="E1114" s="1012" t="s">
        <v>1231</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1970</v>
      </c>
      <c r="B1115" s="1012" t="s">
        <v>905</v>
      </c>
      <c r="C1115" s="1012" t="s">
        <v>1971</v>
      </c>
      <c r="D1115" s="1012" t="s">
        <v>1972</v>
      </c>
      <c r="E1115" s="1012" t="s">
        <v>239</v>
      </c>
      <c r="F1115" s="1013">
        <v>39850</v>
      </c>
      <c r="G1115" s="1012" t="s">
        <v>285</v>
      </c>
      <c r="H1115" s="1015">
        <v>1552000</v>
      </c>
      <c r="I1115" s="1015">
        <v>0</v>
      </c>
      <c r="J1115" s="1015">
        <v>1337166.22</v>
      </c>
      <c r="K1115" s="1012" t="s">
        <v>898</v>
      </c>
      <c r="L1115" s="1015"/>
      <c r="M1115" s="1015"/>
      <c r="N1115" s="1016"/>
      <c r="O1115" s="1015"/>
      <c r="P1115" s="1015"/>
      <c r="Q1115" s="1015"/>
      <c r="R1115" s="1015"/>
      <c r="S1115" s="1016"/>
    </row>
    <row r="1116" spans="1:19">
      <c r="A1116" s="1012" t="s">
        <v>1970</v>
      </c>
      <c r="B1116" s="1012" t="s">
        <v>283</v>
      </c>
      <c r="C1116" s="1012" t="s">
        <v>1971</v>
      </c>
      <c r="D1116" s="1012" t="s">
        <v>1972</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1970</v>
      </c>
      <c r="B1117" s="1012" t="s">
        <v>283</v>
      </c>
      <c r="C1117" s="1012" t="s">
        <v>1971</v>
      </c>
      <c r="D1117" s="1012" t="s">
        <v>1972</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1970</v>
      </c>
      <c r="B1118" s="1012" t="s">
        <v>283</v>
      </c>
      <c r="C1118" s="1012" t="s">
        <v>1971</v>
      </c>
      <c r="D1118" s="1012" t="s">
        <v>1972</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1973</v>
      </c>
      <c r="B1119" s="1012" t="s">
        <v>972</v>
      </c>
      <c r="C1119" s="1012" t="s">
        <v>1974</v>
      </c>
      <c r="D1119" s="1012" t="s">
        <v>1975</v>
      </c>
      <c r="E1119" s="1012" t="s">
        <v>83</v>
      </c>
      <c r="F1119" s="1013">
        <v>40074</v>
      </c>
      <c r="G1119" s="1012" t="s">
        <v>285</v>
      </c>
      <c r="H1119" s="1015">
        <v>5976000</v>
      </c>
      <c r="I1119" s="1015">
        <v>0</v>
      </c>
      <c r="J1119" s="1015">
        <v>6907223.2199999997</v>
      </c>
      <c r="K1119" s="1012" t="s">
        <v>898</v>
      </c>
      <c r="L1119" s="1015"/>
      <c r="M1119" s="1015"/>
      <c r="N1119" s="1016"/>
      <c r="O1119" s="1015"/>
      <c r="P1119" s="1015"/>
      <c r="Q1119" s="1015"/>
      <c r="R1119" s="1015"/>
      <c r="S1119" s="1016"/>
    </row>
    <row r="1120" spans="1:19">
      <c r="A1120" s="1012" t="s">
        <v>1973</v>
      </c>
      <c r="B1120" s="1012" t="s">
        <v>283</v>
      </c>
      <c r="C1120" s="1012" t="s">
        <v>1974</v>
      </c>
      <c r="D1120" s="1012" t="s">
        <v>1975</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1973</v>
      </c>
      <c r="B1121" s="1012" t="s">
        <v>283</v>
      </c>
      <c r="C1121" s="1012" t="s">
        <v>1974</v>
      </c>
      <c r="D1121" s="1012" t="s">
        <v>1975</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1973</v>
      </c>
      <c r="B1122" s="1012" t="s">
        <v>283</v>
      </c>
      <c r="C1122" s="1012" t="s">
        <v>1974</v>
      </c>
      <c r="D1122" s="1012" t="s">
        <v>1975</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1879</v>
      </c>
      <c r="C1123" s="1012" t="s">
        <v>1976</v>
      </c>
      <c r="D1123" s="1012" t="s">
        <v>1287</v>
      </c>
      <c r="E1123" s="1012" t="s">
        <v>89</v>
      </c>
      <c r="F1123" s="1013">
        <v>39948</v>
      </c>
      <c r="G1123" s="1012" t="s">
        <v>67</v>
      </c>
      <c r="H1123" s="1015">
        <v>4205000</v>
      </c>
      <c r="I1123" s="1015">
        <v>0</v>
      </c>
      <c r="J1123" s="1015">
        <v>4632216.32</v>
      </c>
      <c r="K1123" s="1012" t="s">
        <v>1196</v>
      </c>
      <c r="L1123" s="1015"/>
      <c r="M1123" s="1015"/>
      <c r="N1123" s="1016"/>
      <c r="O1123" s="1015"/>
      <c r="P1123" s="1015"/>
      <c r="Q1123" s="1015"/>
      <c r="R1123" s="1015"/>
      <c r="S1123" s="1016"/>
    </row>
    <row r="1124" spans="1:19">
      <c r="A1124" s="1012" t="s">
        <v>87</v>
      </c>
      <c r="B1124" s="1012" t="s">
        <v>283</v>
      </c>
      <c r="C1124" s="1012" t="s">
        <v>1976</v>
      </c>
      <c r="D1124" s="1012" t="s">
        <v>1287</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1977</v>
      </c>
      <c r="B1125" s="1012" t="s">
        <v>1049</v>
      </c>
      <c r="C1125" s="1012" t="s">
        <v>1978</v>
      </c>
      <c r="D1125" s="1012" t="s">
        <v>1155</v>
      </c>
      <c r="E1125" s="1012" t="s">
        <v>52</v>
      </c>
      <c r="F1125" s="1013">
        <v>39787</v>
      </c>
      <c r="G1125" s="1012" t="s">
        <v>284</v>
      </c>
      <c r="H1125" s="1015">
        <v>90000000</v>
      </c>
      <c r="I1125" s="1015">
        <v>0</v>
      </c>
      <c r="J1125" s="1015">
        <v>92650000</v>
      </c>
      <c r="K1125" s="1012" t="s">
        <v>1196</v>
      </c>
      <c r="L1125" s="1015"/>
      <c r="M1125" s="1015"/>
      <c r="N1125" s="1016"/>
      <c r="O1125" s="1015"/>
      <c r="P1125" s="1015"/>
      <c r="Q1125" s="1015"/>
      <c r="R1125" s="1015"/>
      <c r="S1125" s="1016"/>
    </row>
    <row r="1126" spans="1:19">
      <c r="A1126" s="1012" t="s">
        <v>1977</v>
      </c>
      <c r="B1126" s="1012" t="s">
        <v>283</v>
      </c>
      <c r="C1126" s="1012" t="s">
        <v>1978</v>
      </c>
      <c r="D1126" s="1012" t="s">
        <v>1155</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1977</v>
      </c>
      <c r="B1127" s="1012" t="s">
        <v>283</v>
      </c>
      <c r="C1127" s="1012" t="s">
        <v>1978</v>
      </c>
      <c r="D1127" s="1012" t="s">
        <v>1155</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1979</v>
      </c>
      <c r="B1128" s="1012" t="s">
        <v>905</v>
      </c>
      <c r="C1128" s="1012" t="s">
        <v>1980</v>
      </c>
      <c r="D1128" s="1012" t="s">
        <v>1981</v>
      </c>
      <c r="E1128" s="1012" t="s">
        <v>166</v>
      </c>
      <c r="F1128" s="1013">
        <v>39899</v>
      </c>
      <c r="G1128" s="1012" t="s">
        <v>285</v>
      </c>
      <c r="H1128" s="1015">
        <v>2295000</v>
      </c>
      <c r="I1128" s="1015">
        <v>0</v>
      </c>
      <c r="J1128" s="1015">
        <v>2936462.5</v>
      </c>
      <c r="K1128" s="1012" t="s">
        <v>1196</v>
      </c>
      <c r="L1128" s="1015"/>
      <c r="M1128" s="1015"/>
      <c r="N1128" s="1016"/>
      <c r="O1128" s="1015"/>
      <c r="P1128" s="1015"/>
      <c r="Q1128" s="1015"/>
      <c r="R1128" s="1015"/>
      <c r="S1128" s="1016"/>
    </row>
    <row r="1129" spans="1:19">
      <c r="A1129" s="1012" t="s">
        <v>1979</v>
      </c>
      <c r="B1129" s="1012" t="s">
        <v>283</v>
      </c>
      <c r="C1129" s="1012" t="s">
        <v>1980</v>
      </c>
      <c r="D1129" s="1012" t="s">
        <v>1981</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1982</v>
      </c>
      <c r="C1130" s="1012" t="s">
        <v>1983</v>
      </c>
      <c r="D1130" s="1012" t="s">
        <v>1185</v>
      </c>
      <c r="E1130" s="1012" t="s">
        <v>77</v>
      </c>
      <c r="F1130" s="1013">
        <v>39885</v>
      </c>
      <c r="G1130" s="1012" t="s">
        <v>284</v>
      </c>
      <c r="H1130" s="1015">
        <v>6000000</v>
      </c>
      <c r="I1130" s="1015">
        <v>0</v>
      </c>
      <c r="J1130" s="1015">
        <v>6453067</v>
      </c>
      <c r="K1130" s="1012" t="s">
        <v>1196</v>
      </c>
      <c r="L1130" s="1015"/>
      <c r="M1130" s="1015"/>
      <c r="N1130" s="1016"/>
      <c r="O1130" s="1015"/>
      <c r="P1130" s="1015"/>
      <c r="Q1130" s="1015"/>
      <c r="R1130" s="1015"/>
      <c r="S1130" s="1016"/>
    </row>
    <row r="1131" spans="1:19">
      <c r="A1131" s="1012" t="s">
        <v>74</v>
      </c>
      <c r="B1131" s="1012" t="s">
        <v>283</v>
      </c>
      <c r="C1131" s="1012" t="s">
        <v>1983</v>
      </c>
      <c r="D1131" s="1012" t="s">
        <v>1185</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1984</v>
      </c>
      <c r="B1132" s="1012" t="s">
        <v>900</v>
      </c>
      <c r="C1132" s="1012" t="s">
        <v>1985</v>
      </c>
      <c r="D1132" s="1012" t="s">
        <v>1458</v>
      </c>
      <c r="E1132" s="1012" t="s">
        <v>6</v>
      </c>
      <c r="F1132" s="1013">
        <v>39878</v>
      </c>
      <c r="G1132" s="1012" t="s">
        <v>285</v>
      </c>
      <c r="H1132" s="1015">
        <v>6000000</v>
      </c>
      <c r="I1132" s="1015">
        <v>0</v>
      </c>
      <c r="J1132" s="1015">
        <v>7494458.3300000001</v>
      </c>
      <c r="K1132" s="1012" t="s">
        <v>1196</v>
      </c>
      <c r="L1132" s="1015"/>
      <c r="M1132" s="1015"/>
      <c r="N1132" s="1016"/>
      <c r="O1132" s="1015"/>
      <c r="P1132" s="1015"/>
      <c r="Q1132" s="1015"/>
      <c r="R1132" s="1015"/>
      <c r="S1132" s="1016"/>
    </row>
    <row r="1133" spans="1:19">
      <c r="A1133" s="1012" t="s">
        <v>1984</v>
      </c>
      <c r="B1133" s="1012" t="s">
        <v>283</v>
      </c>
      <c r="C1133" s="1012" t="s">
        <v>1985</v>
      </c>
      <c r="D1133" s="1012" t="s">
        <v>1458</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1986</v>
      </c>
      <c r="B1134" s="1012" t="s">
        <v>1987</v>
      </c>
      <c r="C1134" s="1012" t="s">
        <v>1988</v>
      </c>
      <c r="D1134" s="1012" t="s">
        <v>1989</v>
      </c>
      <c r="E1134" s="1012" t="s">
        <v>1462</v>
      </c>
      <c r="F1134" s="1013">
        <v>39829</v>
      </c>
      <c r="G1134" s="1012" t="s">
        <v>285</v>
      </c>
      <c r="H1134" s="1015">
        <v>6900000</v>
      </c>
      <c r="I1134" s="1015">
        <v>0</v>
      </c>
      <c r="J1134" s="1015">
        <v>555673.07999999996</v>
      </c>
      <c r="K1134" s="1012" t="s">
        <v>2930</v>
      </c>
      <c r="L1134" s="1015"/>
      <c r="M1134" s="1015"/>
      <c r="N1134" s="1016"/>
      <c r="O1134" s="1015"/>
      <c r="P1134" s="1015"/>
      <c r="Q1134" s="1015"/>
      <c r="R1134" s="1015"/>
      <c r="S1134" s="1016"/>
    </row>
    <row r="1135" spans="1:19">
      <c r="A1135" s="1012" t="s">
        <v>1986</v>
      </c>
      <c r="B1135" s="1012" t="s">
        <v>283</v>
      </c>
      <c r="C1135" s="1012" t="s">
        <v>1988</v>
      </c>
      <c r="D1135" s="1012" t="s">
        <v>1989</v>
      </c>
      <c r="E1135" s="1012" t="s">
        <v>1462</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1990</v>
      </c>
      <c r="B1136" s="1012" t="s">
        <v>880</v>
      </c>
      <c r="C1136" s="1012" t="s">
        <v>1991</v>
      </c>
      <c r="D1136" s="1012" t="s">
        <v>1287</v>
      </c>
      <c r="E1136" s="1012" t="s">
        <v>89</v>
      </c>
      <c r="F1136" s="1013">
        <v>39955</v>
      </c>
      <c r="G1136" s="1012" t="s">
        <v>285</v>
      </c>
      <c r="H1136" s="1015">
        <v>6272000</v>
      </c>
      <c r="I1136" s="1015">
        <v>0</v>
      </c>
      <c r="J1136" s="1015">
        <v>11836113.4</v>
      </c>
      <c r="K1136" s="1012" t="s">
        <v>1196</v>
      </c>
      <c r="L1136" s="1015"/>
      <c r="M1136" s="1015"/>
      <c r="N1136" s="1016"/>
      <c r="O1136" s="1015"/>
      <c r="P1136" s="1015"/>
      <c r="Q1136" s="1015"/>
      <c r="R1136" s="1015"/>
      <c r="S1136" s="1016"/>
    </row>
    <row r="1137" spans="1:19">
      <c r="A1137" s="1012" t="s">
        <v>1990</v>
      </c>
      <c r="B1137" s="1012" t="s">
        <v>283</v>
      </c>
      <c r="C1137" s="1012" t="s">
        <v>1991</v>
      </c>
      <c r="D1137" s="1012" t="s">
        <v>1287</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1990</v>
      </c>
      <c r="B1138" s="1012" t="s">
        <v>283</v>
      </c>
      <c r="C1138" s="1012" t="s">
        <v>1991</v>
      </c>
      <c r="D1138" s="1012" t="s">
        <v>1287</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1992</v>
      </c>
      <c r="B1139" s="1012" t="s">
        <v>924</v>
      </c>
      <c r="C1139" s="1012" t="s">
        <v>1993</v>
      </c>
      <c r="D1139" s="1012" t="s">
        <v>1994</v>
      </c>
      <c r="E1139" s="1012" t="s">
        <v>992</v>
      </c>
      <c r="F1139" s="1013">
        <v>39822</v>
      </c>
      <c r="G1139" s="1012" t="s">
        <v>285</v>
      </c>
      <c r="H1139" s="1015">
        <v>1065000</v>
      </c>
      <c r="I1139" s="1015">
        <v>0</v>
      </c>
      <c r="J1139" s="1015">
        <v>1394723.17</v>
      </c>
      <c r="K1139" s="1012" t="s">
        <v>1196</v>
      </c>
      <c r="L1139" s="1015"/>
      <c r="M1139" s="1015"/>
      <c r="N1139" s="1016"/>
      <c r="O1139" s="1015"/>
      <c r="P1139" s="1015"/>
      <c r="Q1139" s="1015"/>
      <c r="R1139" s="1015"/>
      <c r="S1139" s="1016"/>
    </row>
    <row r="1140" spans="1:19">
      <c r="A1140" s="1012" t="s">
        <v>1992</v>
      </c>
      <c r="B1140" s="1012" t="s">
        <v>283</v>
      </c>
      <c r="C1140" s="1012" t="s">
        <v>1993</v>
      </c>
      <c r="D1140" s="1012" t="s">
        <v>1994</v>
      </c>
      <c r="E1140" s="1012" t="s">
        <v>992</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1995</v>
      </c>
      <c r="B1141" s="1012" t="s">
        <v>858</v>
      </c>
      <c r="C1141" s="1012" t="s">
        <v>1996</v>
      </c>
      <c r="D1141" s="1012" t="s">
        <v>1997</v>
      </c>
      <c r="E1141" s="1012" t="s">
        <v>1072</v>
      </c>
      <c r="F1141" s="1013">
        <v>39822</v>
      </c>
      <c r="G1141" s="1012" t="s">
        <v>284</v>
      </c>
      <c r="H1141" s="1015">
        <v>78158000</v>
      </c>
      <c r="I1141" s="1015">
        <v>0</v>
      </c>
      <c r="J1141" s="1015">
        <v>81476093.609999999</v>
      </c>
      <c r="K1141" s="1012" t="s">
        <v>1196</v>
      </c>
      <c r="L1141" s="1015"/>
      <c r="M1141" s="1015"/>
      <c r="N1141" s="1016"/>
      <c r="O1141" s="1015"/>
      <c r="P1141" s="1015"/>
      <c r="Q1141" s="1015"/>
      <c r="R1141" s="1015"/>
      <c r="S1141" s="1016"/>
    </row>
    <row r="1142" spans="1:19">
      <c r="A1142" s="1012" t="s">
        <v>1995</v>
      </c>
      <c r="B1142" s="1012" t="s">
        <v>283</v>
      </c>
      <c r="C1142" s="1012" t="s">
        <v>1996</v>
      </c>
      <c r="D1142" s="1012" t="s">
        <v>1997</v>
      </c>
      <c r="E1142" s="1012" t="s">
        <v>1072</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1995</v>
      </c>
      <c r="B1143" s="1012" t="s">
        <v>283</v>
      </c>
      <c r="C1143" s="1012" t="s">
        <v>1996</v>
      </c>
      <c r="D1143" s="1012" t="s">
        <v>1997</v>
      </c>
      <c r="E1143" s="1012" t="s">
        <v>1072</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1998</v>
      </c>
      <c r="B1144" s="1012" t="s">
        <v>1999</v>
      </c>
      <c r="C1144" s="1012" t="s">
        <v>2000</v>
      </c>
      <c r="D1144" s="1012" t="s">
        <v>2001</v>
      </c>
      <c r="E1144" s="1012" t="s">
        <v>1080</v>
      </c>
      <c r="F1144" s="1013">
        <v>39794</v>
      </c>
      <c r="G1144" s="1012" t="s">
        <v>284</v>
      </c>
      <c r="H1144" s="1015">
        <v>72000000</v>
      </c>
      <c r="I1144" s="1015">
        <v>0</v>
      </c>
      <c r="J1144" s="1015">
        <v>83430000</v>
      </c>
      <c r="K1144" s="1012" t="s">
        <v>1196</v>
      </c>
      <c r="L1144" s="1015"/>
      <c r="M1144" s="1015"/>
      <c r="N1144" s="1016"/>
      <c r="O1144" s="1015"/>
      <c r="P1144" s="1015"/>
      <c r="Q1144" s="1015"/>
      <c r="R1144" s="1015"/>
      <c r="S1144" s="1016"/>
    </row>
    <row r="1145" spans="1:19">
      <c r="A1145" s="1012" t="s">
        <v>1998</v>
      </c>
      <c r="B1145" s="1012" t="s">
        <v>283</v>
      </c>
      <c r="C1145" s="1012" t="s">
        <v>2000</v>
      </c>
      <c r="D1145" s="1012" t="s">
        <v>2001</v>
      </c>
      <c r="E1145" s="1012" t="s">
        <v>1080</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2002</v>
      </c>
      <c r="B1146" s="1012" t="s">
        <v>2003</v>
      </c>
      <c r="C1146" s="1012" t="s">
        <v>2004</v>
      </c>
      <c r="D1146" s="1012" t="s">
        <v>2005</v>
      </c>
      <c r="E1146" s="1012" t="s">
        <v>153</v>
      </c>
      <c r="F1146" s="1013">
        <v>39927</v>
      </c>
      <c r="G1146" s="1012" t="s">
        <v>285</v>
      </c>
      <c r="H1146" s="1015">
        <v>1312000</v>
      </c>
      <c r="I1146" s="1015">
        <v>0</v>
      </c>
      <c r="J1146" s="1015">
        <v>165139</v>
      </c>
      <c r="K1146" s="1012" t="s">
        <v>2930</v>
      </c>
      <c r="L1146" s="1015"/>
      <c r="M1146" s="1015"/>
      <c r="N1146" s="1016"/>
      <c r="O1146" s="1015"/>
      <c r="P1146" s="1015"/>
      <c r="Q1146" s="1015"/>
      <c r="R1146" s="1015"/>
      <c r="S1146" s="1016"/>
    </row>
    <row r="1147" spans="1:19">
      <c r="A1147" s="1012" t="s">
        <v>2002</v>
      </c>
      <c r="B1147" s="1012" t="s">
        <v>283</v>
      </c>
      <c r="C1147" s="1012" t="s">
        <v>2004</v>
      </c>
      <c r="D1147" s="1012" t="s">
        <v>2005</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2006</v>
      </c>
      <c r="B1148" s="1012" t="s">
        <v>858</v>
      </c>
      <c r="C1148" s="1012" t="s">
        <v>2007</v>
      </c>
      <c r="D1148" s="1012" t="s">
        <v>1969</v>
      </c>
      <c r="E1148" s="1012" t="s">
        <v>153</v>
      </c>
      <c r="F1148" s="1013">
        <v>39794</v>
      </c>
      <c r="G1148" s="1012" t="s">
        <v>284</v>
      </c>
      <c r="H1148" s="1015">
        <v>21500000</v>
      </c>
      <c r="I1148" s="1015">
        <v>0</v>
      </c>
      <c r="J1148" s="1015">
        <v>27331250</v>
      </c>
      <c r="K1148" s="1012" t="s">
        <v>1196</v>
      </c>
      <c r="L1148" s="1015"/>
      <c r="M1148" s="1015"/>
      <c r="N1148" s="1016"/>
      <c r="O1148" s="1015"/>
      <c r="P1148" s="1015"/>
      <c r="Q1148" s="1015"/>
      <c r="R1148" s="1015"/>
      <c r="S1148" s="1016"/>
    </row>
    <row r="1149" spans="1:19">
      <c r="A1149" s="1012" t="s">
        <v>2006</v>
      </c>
      <c r="B1149" s="1012" t="s">
        <v>283</v>
      </c>
      <c r="C1149" s="1012" t="s">
        <v>2007</v>
      </c>
      <c r="D1149" s="1012" t="s">
        <v>1969</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2008</v>
      </c>
      <c r="B1150" s="1012" t="s">
        <v>2009</v>
      </c>
      <c r="C1150" s="1012" t="s">
        <v>2010</v>
      </c>
      <c r="D1150" s="1012" t="s">
        <v>1568</v>
      </c>
      <c r="E1150" s="1012" t="s">
        <v>153</v>
      </c>
      <c r="F1150" s="1013">
        <v>39871</v>
      </c>
      <c r="G1150" s="1012" t="s">
        <v>284</v>
      </c>
      <c r="H1150" s="1015">
        <v>83586000</v>
      </c>
      <c r="I1150" s="1015">
        <v>0</v>
      </c>
      <c r="J1150" s="1015">
        <v>1950340</v>
      </c>
      <c r="K1150" s="1012" t="s">
        <v>1099</v>
      </c>
      <c r="L1150" s="1015"/>
      <c r="M1150" s="1015"/>
      <c r="N1150" s="1016"/>
      <c r="O1150" s="1015"/>
      <c r="P1150" s="1015"/>
      <c r="Q1150" s="1015"/>
      <c r="R1150" s="1015"/>
      <c r="S1150" s="1016"/>
    </row>
    <row r="1151" spans="1:19">
      <c r="A1151" s="1012" t="s">
        <v>2008</v>
      </c>
      <c r="B1151" s="1012" t="s">
        <v>283</v>
      </c>
      <c r="C1151" s="1012" t="s">
        <v>2010</v>
      </c>
      <c r="D1151" s="1012" t="s">
        <v>1568</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2011</v>
      </c>
      <c r="B1152" s="1012" t="s">
        <v>2012</v>
      </c>
      <c r="C1152" s="1012" t="s">
        <v>2013</v>
      </c>
      <c r="D1152" s="1012" t="s">
        <v>2014</v>
      </c>
      <c r="E1152" s="1012" t="s">
        <v>1462</v>
      </c>
      <c r="F1152" s="1013">
        <v>39801</v>
      </c>
      <c r="G1152" s="1012" t="s">
        <v>284</v>
      </c>
      <c r="H1152" s="1015">
        <v>27000000</v>
      </c>
      <c r="I1152" s="1015">
        <v>0</v>
      </c>
      <c r="J1152" s="1015">
        <v>33955519.229999997</v>
      </c>
      <c r="K1152" s="1012" t="s">
        <v>1196</v>
      </c>
      <c r="L1152" s="1015"/>
      <c r="M1152" s="1015"/>
      <c r="N1152" s="1016"/>
      <c r="O1152" s="1015"/>
      <c r="P1152" s="1015"/>
      <c r="Q1152" s="1015"/>
      <c r="R1152" s="1015"/>
      <c r="S1152" s="1016"/>
    </row>
    <row r="1153" spans="1:19">
      <c r="A1153" s="1012" t="s">
        <v>2011</v>
      </c>
      <c r="B1153" s="1012" t="s">
        <v>283</v>
      </c>
      <c r="C1153" s="1012" t="s">
        <v>2013</v>
      </c>
      <c r="D1153" s="1012" t="s">
        <v>2014</v>
      </c>
      <c r="E1153" s="1012" t="s">
        <v>1462</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2011</v>
      </c>
      <c r="B1154" s="1012" t="s">
        <v>283</v>
      </c>
      <c r="C1154" s="1012" t="s">
        <v>2013</v>
      </c>
      <c r="D1154" s="1012" t="s">
        <v>2014</v>
      </c>
      <c r="E1154" s="1012" t="s">
        <v>1462</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2015</v>
      </c>
      <c r="B1155" s="1012" t="s">
        <v>858</v>
      </c>
      <c r="C1155" s="1012" t="s">
        <v>2016</v>
      </c>
      <c r="D1155" s="1012" t="s">
        <v>2017</v>
      </c>
      <c r="E1155" s="1012" t="s">
        <v>166</v>
      </c>
      <c r="F1155" s="1013">
        <v>39805</v>
      </c>
      <c r="G1155" s="1012" t="s">
        <v>284</v>
      </c>
      <c r="H1155" s="1015">
        <v>216000000</v>
      </c>
      <c r="I1155" s="1015">
        <v>0</v>
      </c>
      <c r="J1155" s="1015">
        <v>261538649.88999999</v>
      </c>
      <c r="K1155" s="1012" t="s">
        <v>1196</v>
      </c>
      <c r="L1155" s="1015"/>
      <c r="M1155" s="1015"/>
      <c r="N1155" s="1016"/>
      <c r="O1155" s="1015"/>
      <c r="P1155" s="1015"/>
      <c r="Q1155" s="1015"/>
      <c r="R1155" s="1015"/>
      <c r="S1155" s="1016"/>
    </row>
    <row r="1156" spans="1:19">
      <c r="A1156" s="1012" t="s">
        <v>2015</v>
      </c>
      <c r="B1156" s="1012" t="s">
        <v>283</v>
      </c>
      <c r="C1156" s="1012" t="s">
        <v>2016</v>
      </c>
      <c r="D1156" s="1012" t="s">
        <v>2017</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2015</v>
      </c>
      <c r="B1157" s="1012" t="s">
        <v>283</v>
      </c>
      <c r="C1157" s="1012" t="s">
        <v>2016</v>
      </c>
      <c r="D1157" s="1012" t="s">
        <v>2017</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2015</v>
      </c>
      <c r="B1158" s="1012" t="s">
        <v>283</v>
      </c>
      <c r="C1158" s="1012" t="s">
        <v>2016</v>
      </c>
      <c r="D1158" s="1012" t="s">
        <v>2017</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2015</v>
      </c>
      <c r="B1159" s="1012" t="s">
        <v>283</v>
      </c>
      <c r="C1159" s="1012" t="s">
        <v>2016</v>
      </c>
      <c r="D1159" s="1012" t="s">
        <v>2017</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2018</v>
      </c>
      <c r="B1160" s="1012"/>
      <c r="C1160" s="1012" t="s">
        <v>2019</v>
      </c>
      <c r="D1160" s="1012" t="s">
        <v>286</v>
      </c>
      <c r="E1160" s="1012" t="s">
        <v>56</v>
      </c>
      <c r="F1160" s="1013">
        <v>39805</v>
      </c>
      <c r="G1160" s="1012" t="s">
        <v>284</v>
      </c>
      <c r="H1160" s="1015">
        <v>25000000</v>
      </c>
      <c r="I1160" s="1015">
        <v>0</v>
      </c>
      <c r="J1160" s="1015">
        <v>32927621.559999999</v>
      </c>
      <c r="K1160" s="1012" t="s">
        <v>898</v>
      </c>
      <c r="L1160" s="1015"/>
      <c r="M1160" s="1015"/>
      <c r="N1160" s="1016"/>
      <c r="O1160" s="1015"/>
      <c r="P1160" s="1015"/>
      <c r="Q1160" s="1015"/>
      <c r="R1160" s="1015"/>
      <c r="S1160" s="1016"/>
    </row>
    <row r="1161" spans="1:19">
      <c r="A1161" s="1012" t="s">
        <v>2018</v>
      </c>
      <c r="B1161" s="1012" t="s">
        <v>283</v>
      </c>
      <c r="C1161" s="1012" t="s">
        <v>2019</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2018</v>
      </c>
      <c r="B1162" s="1012" t="s">
        <v>283</v>
      </c>
      <c r="C1162" s="1012" t="s">
        <v>2019</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2018</v>
      </c>
      <c r="B1163" s="1012" t="s">
        <v>283</v>
      </c>
      <c r="C1163" s="1012" t="s">
        <v>2019</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2020</v>
      </c>
      <c r="B1164" s="1012" t="s">
        <v>2021</v>
      </c>
      <c r="C1164" s="1012" t="s">
        <v>2022</v>
      </c>
      <c r="D1164" s="1012" t="s">
        <v>2023</v>
      </c>
      <c r="E1164" s="1012" t="s">
        <v>998</v>
      </c>
      <c r="F1164" s="1013">
        <v>39941</v>
      </c>
      <c r="G1164" s="1012" t="s">
        <v>922</v>
      </c>
      <c r="H1164" s="1015">
        <v>4000000</v>
      </c>
      <c r="I1164" s="1015">
        <v>0</v>
      </c>
      <c r="J1164" s="1015">
        <v>174324.6</v>
      </c>
      <c r="K1164" s="1012" t="s">
        <v>1099</v>
      </c>
      <c r="L1164" s="1015"/>
      <c r="M1164" s="1015"/>
      <c r="N1164" s="1016"/>
      <c r="O1164" s="1015"/>
      <c r="P1164" s="1015"/>
      <c r="Q1164" s="1015"/>
      <c r="R1164" s="1015"/>
      <c r="S1164" s="1016"/>
    </row>
    <row r="1165" spans="1:19">
      <c r="A1165" s="1012" t="s">
        <v>2020</v>
      </c>
      <c r="B1165" s="1012" t="s">
        <v>283</v>
      </c>
      <c r="C1165" s="1012" t="s">
        <v>2022</v>
      </c>
      <c r="D1165" s="1012" t="s">
        <v>2023</v>
      </c>
      <c r="E1165" s="1012" t="s">
        <v>998</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2024</v>
      </c>
      <c r="B1166" s="1012" t="s">
        <v>858</v>
      </c>
      <c r="C1166" s="1012" t="s">
        <v>2025</v>
      </c>
      <c r="D1166" s="1012" t="s">
        <v>286</v>
      </c>
      <c r="E1166" s="1012" t="s">
        <v>56</v>
      </c>
      <c r="F1166" s="1013">
        <v>39749</v>
      </c>
      <c r="G1166" s="1012" t="s">
        <v>284</v>
      </c>
      <c r="H1166" s="1015">
        <v>25000000000</v>
      </c>
      <c r="I1166" s="1015">
        <v>0</v>
      </c>
      <c r="J1166" s="1015">
        <v>26731202358</v>
      </c>
      <c r="K1166" s="1012" t="s">
        <v>1196</v>
      </c>
      <c r="L1166" s="1015"/>
      <c r="M1166" s="1015"/>
      <c r="N1166" s="1016"/>
      <c r="O1166" s="1015"/>
      <c r="P1166" s="1015"/>
      <c r="Q1166" s="1015"/>
      <c r="R1166" s="1015"/>
      <c r="S1166" s="1016"/>
    </row>
    <row r="1167" spans="1:19">
      <c r="A1167" s="1012" t="s">
        <v>2024</v>
      </c>
      <c r="B1167" s="1012" t="s">
        <v>283</v>
      </c>
      <c r="C1167" s="1012" t="s">
        <v>2025</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2024</v>
      </c>
      <c r="B1168" s="1012" t="s">
        <v>283</v>
      </c>
      <c r="C1168" s="1012" t="s">
        <v>2025</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2026</v>
      </c>
      <c r="B1169" s="1012" t="s">
        <v>900</v>
      </c>
      <c r="C1169" s="1012" t="s">
        <v>2027</v>
      </c>
      <c r="D1169" s="1012" t="s">
        <v>2028</v>
      </c>
      <c r="E1169" s="1012" t="s">
        <v>1052</v>
      </c>
      <c r="F1169" s="1013">
        <v>39843</v>
      </c>
      <c r="G1169" s="1012" t="s">
        <v>285</v>
      </c>
      <c r="H1169" s="1015">
        <v>10449000</v>
      </c>
      <c r="I1169" s="1015">
        <v>0</v>
      </c>
      <c r="J1169" s="1015">
        <v>12423046.75</v>
      </c>
      <c r="K1169" s="1012" t="s">
        <v>1196</v>
      </c>
      <c r="L1169" s="1015"/>
      <c r="M1169" s="1015"/>
      <c r="N1169" s="1016"/>
      <c r="O1169" s="1015"/>
      <c r="P1169" s="1015"/>
      <c r="Q1169" s="1015"/>
      <c r="R1169" s="1015"/>
      <c r="S1169" s="1016"/>
    </row>
    <row r="1170" spans="1:19">
      <c r="A1170" s="1012" t="s">
        <v>2026</v>
      </c>
      <c r="B1170" s="1012" t="s">
        <v>283</v>
      </c>
      <c r="C1170" s="1012" t="s">
        <v>2027</v>
      </c>
      <c r="D1170" s="1012" t="s">
        <v>2028</v>
      </c>
      <c r="E1170" s="1012" t="s">
        <v>1052</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2029</v>
      </c>
      <c r="B1171" s="1012" t="s">
        <v>858</v>
      </c>
      <c r="C1171" s="1012" t="s">
        <v>2030</v>
      </c>
      <c r="D1171" s="1012" t="s">
        <v>2031</v>
      </c>
      <c r="E1171" s="1012" t="s">
        <v>1231</v>
      </c>
      <c r="F1171" s="1013">
        <v>39766</v>
      </c>
      <c r="G1171" s="1012" t="s">
        <v>284</v>
      </c>
      <c r="H1171" s="1015">
        <v>2500000000</v>
      </c>
      <c r="I1171" s="1015">
        <v>0</v>
      </c>
      <c r="J1171" s="1015">
        <v>2867222222.2199998</v>
      </c>
      <c r="K1171" s="1012" t="s">
        <v>1196</v>
      </c>
      <c r="L1171" s="1015"/>
      <c r="M1171" s="1015"/>
      <c r="N1171" s="1016"/>
      <c r="O1171" s="1015"/>
      <c r="P1171" s="1015"/>
      <c r="Q1171" s="1015"/>
      <c r="R1171" s="1015"/>
      <c r="S1171" s="1016"/>
    </row>
    <row r="1172" spans="1:19">
      <c r="A1172" s="1012" t="s">
        <v>2029</v>
      </c>
      <c r="B1172" s="1012" t="s">
        <v>283</v>
      </c>
      <c r="C1172" s="1012" t="s">
        <v>2030</v>
      </c>
      <c r="D1172" s="1012" t="s">
        <v>2031</v>
      </c>
      <c r="E1172" s="1012" t="s">
        <v>1231</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2029</v>
      </c>
      <c r="B1173" s="1012" t="s">
        <v>283</v>
      </c>
      <c r="C1173" s="1012" t="s">
        <v>2030</v>
      </c>
      <c r="D1173" s="1012" t="s">
        <v>2031</v>
      </c>
      <c r="E1173" s="1012" t="s">
        <v>1231</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2032</v>
      </c>
      <c r="B1174" s="1012" t="s">
        <v>924</v>
      </c>
      <c r="C1174" s="1012" t="s">
        <v>2033</v>
      </c>
      <c r="D1174" s="1012" t="s">
        <v>2034</v>
      </c>
      <c r="E1174" s="1012" t="s">
        <v>998</v>
      </c>
      <c r="F1174" s="1013">
        <v>39892</v>
      </c>
      <c r="G1174" s="1012" t="s">
        <v>285</v>
      </c>
      <c r="H1174" s="1015">
        <v>470000</v>
      </c>
      <c r="I1174" s="1015">
        <v>0</v>
      </c>
      <c r="J1174" s="1015">
        <v>622228.43999999994</v>
      </c>
      <c r="K1174" s="1012" t="s">
        <v>1196</v>
      </c>
      <c r="L1174" s="1015"/>
      <c r="M1174" s="1015"/>
      <c r="N1174" s="1016"/>
      <c r="O1174" s="1015"/>
      <c r="P1174" s="1015"/>
      <c r="Q1174" s="1015"/>
      <c r="R1174" s="1015"/>
      <c r="S1174" s="1016"/>
    </row>
    <row r="1175" spans="1:19">
      <c r="A1175" s="1012" t="s">
        <v>2032</v>
      </c>
      <c r="B1175" s="1012" t="s">
        <v>283</v>
      </c>
      <c r="C1175" s="1012" t="s">
        <v>2033</v>
      </c>
      <c r="D1175" s="1012" t="s">
        <v>2034</v>
      </c>
      <c r="E1175" s="1012" t="s">
        <v>998</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2035</v>
      </c>
      <c r="B1176" s="1012" t="s">
        <v>905</v>
      </c>
      <c r="C1176" s="1012" t="s">
        <v>2036</v>
      </c>
      <c r="D1176" s="1012" t="s">
        <v>2037</v>
      </c>
      <c r="E1176" s="1012" t="s">
        <v>105</v>
      </c>
      <c r="F1176" s="1013">
        <v>40046</v>
      </c>
      <c r="G1176" s="1012" t="s">
        <v>285</v>
      </c>
      <c r="H1176" s="1015">
        <v>4000000</v>
      </c>
      <c r="I1176" s="1015">
        <v>0</v>
      </c>
      <c r="J1176" s="1015">
        <v>4137336.64</v>
      </c>
      <c r="K1176" s="1012" t="s">
        <v>898</v>
      </c>
      <c r="L1176" s="1015"/>
      <c r="M1176" s="1015"/>
      <c r="N1176" s="1016"/>
      <c r="O1176" s="1015"/>
      <c r="P1176" s="1015"/>
      <c r="Q1176" s="1015"/>
      <c r="R1176" s="1015"/>
      <c r="S1176" s="1016"/>
    </row>
    <row r="1177" spans="1:19">
      <c r="A1177" s="1012" t="s">
        <v>2035</v>
      </c>
      <c r="B1177" s="1012" t="s">
        <v>283</v>
      </c>
      <c r="C1177" s="1012" t="s">
        <v>2036</v>
      </c>
      <c r="D1177" s="1012" t="s">
        <v>2037</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2035</v>
      </c>
      <c r="B1178" s="1012" t="s">
        <v>283</v>
      </c>
      <c r="C1178" s="1012" t="s">
        <v>2036</v>
      </c>
      <c r="D1178" s="1012" t="s">
        <v>2037</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1627</v>
      </c>
      <c r="C1179" s="1012" t="s">
        <v>2038</v>
      </c>
      <c r="D1179" s="1012" t="s">
        <v>2039</v>
      </c>
      <c r="E1179" s="1012" t="s">
        <v>23</v>
      </c>
      <c r="F1179" s="1013">
        <v>39864</v>
      </c>
      <c r="G1179" s="1012" t="s">
        <v>285</v>
      </c>
      <c r="H1179" s="1015">
        <v>1998000</v>
      </c>
      <c r="I1179" s="1015">
        <v>0</v>
      </c>
      <c r="J1179" s="1015">
        <v>4818134.5</v>
      </c>
      <c r="K1179" s="1012" t="s">
        <v>1196</v>
      </c>
      <c r="L1179" s="1015"/>
      <c r="M1179" s="1015"/>
      <c r="N1179" s="1016"/>
      <c r="O1179" s="1015"/>
      <c r="P1179" s="1015"/>
      <c r="Q1179" s="1015"/>
      <c r="R1179" s="1015"/>
      <c r="S1179" s="1016"/>
    </row>
    <row r="1180" spans="1:19">
      <c r="A1180" s="1012" t="s">
        <v>46</v>
      </c>
      <c r="B1180" s="1012" t="s">
        <v>283</v>
      </c>
      <c r="C1180" s="1012" t="s">
        <v>2038</v>
      </c>
      <c r="D1180" s="1012" t="s">
        <v>2039</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2038</v>
      </c>
      <c r="D1181" s="1012" t="s">
        <v>2039</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2040</v>
      </c>
      <c r="B1182" s="1012" t="s">
        <v>858</v>
      </c>
      <c r="C1182" s="1012" t="s">
        <v>2041</v>
      </c>
      <c r="D1182" s="1012" t="s">
        <v>2042</v>
      </c>
      <c r="E1182" s="1012" t="s">
        <v>83</v>
      </c>
      <c r="F1182" s="1013">
        <v>39850</v>
      </c>
      <c r="G1182" s="1012" t="s">
        <v>284</v>
      </c>
      <c r="H1182" s="1015">
        <v>59000000</v>
      </c>
      <c r="I1182" s="1015">
        <v>0</v>
      </c>
      <c r="J1182" s="1015">
        <v>68260833.329999998</v>
      </c>
      <c r="K1182" s="1012" t="s">
        <v>1196</v>
      </c>
      <c r="L1182" s="1015"/>
      <c r="M1182" s="1015"/>
      <c r="N1182" s="1016"/>
      <c r="O1182" s="1015"/>
      <c r="P1182" s="1015"/>
      <c r="Q1182" s="1015"/>
      <c r="R1182" s="1015"/>
      <c r="S1182" s="1016"/>
    </row>
    <row r="1183" spans="1:19">
      <c r="A1183" s="1012" t="s">
        <v>2040</v>
      </c>
      <c r="B1183" s="1012" t="s">
        <v>283</v>
      </c>
      <c r="C1183" s="1012" t="s">
        <v>2041</v>
      </c>
      <c r="D1183" s="1012" t="s">
        <v>2042</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2040</v>
      </c>
      <c r="B1184" s="1012" t="s">
        <v>283</v>
      </c>
      <c r="C1184" s="1012" t="s">
        <v>2041</v>
      </c>
      <c r="D1184" s="1012" t="s">
        <v>2042</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2040</v>
      </c>
      <c r="B1185" s="1012" t="s">
        <v>283</v>
      </c>
      <c r="C1185" s="1012" t="s">
        <v>2041</v>
      </c>
      <c r="D1185" s="1012" t="s">
        <v>2042</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2040</v>
      </c>
      <c r="B1186" s="1012" t="s">
        <v>283</v>
      </c>
      <c r="C1186" s="1012" t="s">
        <v>2041</v>
      </c>
      <c r="D1186" s="1012" t="s">
        <v>2042</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2043</v>
      </c>
      <c r="B1187" s="1012" t="s">
        <v>1637</v>
      </c>
      <c r="C1187" s="1012" t="s">
        <v>2044</v>
      </c>
      <c r="D1187" s="1012" t="s">
        <v>1578</v>
      </c>
      <c r="E1187" s="1012" t="s">
        <v>153</v>
      </c>
      <c r="F1187" s="1013">
        <v>39871</v>
      </c>
      <c r="G1187" s="1012" t="s">
        <v>284</v>
      </c>
      <c r="H1187" s="1015">
        <v>56044000</v>
      </c>
      <c r="I1187" s="1015">
        <v>0</v>
      </c>
      <c r="J1187" s="1015">
        <v>60517713.329999998</v>
      </c>
      <c r="K1187" s="1012" t="s">
        <v>1196</v>
      </c>
      <c r="L1187" s="1015"/>
      <c r="M1187" s="1015"/>
      <c r="N1187" s="1016"/>
      <c r="O1187" s="1015"/>
      <c r="P1187" s="1015"/>
      <c r="Q1187" s="1015"/>
      <c r="R1187" s="1015"/>
      <c r="S1187" s="1016"/>
    </row>
    <row r="1188" spans="1:19">
      <c r="A1188" s="1012" t="s">
        <v>2043</v>
      </c>
      <c r="B1188" s="1012" t="s">
        <v>283</v>
      </c>
      <c r="C1188" s="1012" t="s">
        <v>2044</v>
      </c>
      <c r="D1188" s="1012" t="s">
        <v>1578</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2043</v>
      </c>
      <c r="B1189" s="1012" t="s">
        <v>283</v>
      </c>
      <c r="C1189" s="1012" t="s">
        <v>2044</v>
      </c>
      <c r="D1189" s="1012" t="s">
        <v>1578</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2045</v>
      </c>
      <c r="B1190" s="1012" t="s">
        <v>905</v>
      </c>
      <c r="C1190" s="1012" t="s">
        <v>2046</v>
      </c>
      <c r="D1190" s="1012" t="s">
        <v>1174</v>
      </c>
      <c r="E1190" s="1012" t="s">
        <v>217</v>
      </c>
      <c r="F1190" s="1013">
        <v>40165</v>
      </c>
      <c r="G1190" s="1012" t="s">
        <v>285</v>
      </c>
      <c r="H1190" s="1015">
        <v>3000000</v>
      </c>
      <c r="I1190" s="1015">
        <v>0</v>
      </c>
      <c r="J1190" s="1015">
        <v>2932162.5</v>
      </c>
      <c r="K1190" s="1012" t="s">
        <v>898</v>
      </c>
      <c r="L1190" s="1015"/>
      <c r="M1190" s="1015"/>
      <c r="N1190" s="1016"/>
      <c r="O1190" s="1015"/>
      <c r="P1190" s="1015"/>
      <c r="Q1190" s="1015"/>
      <c r="R1190" s="1015"/>
      <c r="S1190" s="1016"/>
    </row>
    <row r="1191" spans="1:19">
      <c r="A1191" s="1012" t="s">
        <v>2045</v>
      </c>
      <c r="B1191" s="1012" t="s">
        <v>283</v>
      </c>
      <c r="C1191" s="1012" t="s">
        <v>2046</v>
      </c>
      <c r="D1191" s="1012" t="s">
        <v>1174</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2045</v>
      </c>
      <c r="B1192" s="1012" t="s">
        <v>283</v>
      </c>
      <c r="C1192" s="1012" t="s">
        <v>2046</v>
      </c>
      <c r="D1192" s="1012" t="s">
        <v>1174</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2045</v>
      </c>
      <c r="B1193" s="1012" t="s">
        <v>283</v>
      </c>
      <c r="C1193" s="1012" t="s">
        <v>2046</v>
      </c>
      <c r="D1193" s="1012" t="s">
        <v>1174</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2047</v>
      </c>
      <c r="B1194" s="1012" t="s">
        <v>858</v>
      </c>
      <c r="C1194" s="1012" t="s">
        <v>2048</v>
      </c>
      <c r="D1194" s="1012" t="s">
        <v>1221</v>
      </c>
      <c r="E1194" s="1012" t="s">
        <v>1231</v>
      </c>
      <c r="F1194" s="1013">
        <v>39822</v>
      </c>
      <c r="G1194" s="1012" t="s">
        <v>284</v>
      </c>
      <c r="H1194" s="1015">
        <v>13400000</v>
      </c>
      <c r="I1194" s="1015">
        <v>0</v>
      </c>
      <c r="J1194" s="1015">
        <v>14527390.33</v>
      </c>
      <c r="K1194" s="1012" t="s">
        <v>1196</v>
      </c>
      <c r="L1194" s="1015"/>
      <c r="M1194" s="1015"/>
      <c r="N1194" s="1016"/>
      <c r="O1194" s="1015"/>
      <c r="P1194" s="1015"/>
      <c r="Q1194" s="1015"/>
      <c r="R1194" s="1015"/>
      <c r="S1194" s="1016"/>
    </row>
    <row r="1195" spans="1:19">
      <c r="A1195" s="1012" t="s">
        <v>2047</v>
      </c>
      <c r="B1195" s="1012" t="s">
        <v>283</v>
      </c>
      <c r="C1195" s="1012" t="s">
        <v>2048</v>
      </c>
      <c r="D1195" s="1012" t="s">
        <v>1221</v>
      </c>
      <c r="E1195" s="1012" t="s">
        <v>1231</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2047</v>
      </c>
      <c r="B1196" s="1012" t="s">
        <v>283</v>
      </c>
      <c r="C1196" s="1012" t="s">
        <v>2048</v>
      </c>
      <c r="D1196" s="1012" t="s">
        <v>1221</v>
      </c>
      <c r="E1196" s="1012" t="s">
        <v>1231</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2049</v>
      </c>
      <c r="B1197" s="1012" t="s">
        <v>891</v>
      </c>
      <c r="C1197" s="1012" t="s">
        <v>2050</v>
      </c>
      <c r="D1197" s="1012" t="s">
        <v>2051</v>
      </c>
      <c r="E1197" s="1012" t="s">
        <v>1072</v>
      </c>
      <c r="F1197" s="1013">
        <v>39805</v>
      </c>
      <c r="G1197" s="1012" t="s">
        <v>285</v>
      </c>
      <c r="H1197" s="1015">
        <v>5830000</v>
      </c>
      <c r="I1197" s="1015">
        <v>0</v>
      </c>
      <c r="J1197" s="1015">
        <v>6731961.0599999996</v>
      </c>
      <c r="K1197" s="1012" t="s">
        <v>1196</v>
      </c>
      <c r="L1197" s="1015"/>
      <c r="M1197" s="1015"/>
      <c r="N1197" s="1016"/>
      <c r="O1197" s="1015"/>
      <c r="P1197" s="1015"/>
      <c r="Q1197" s="1015"/>
      <c r="R1197" s="1015"/>
      <c r="S1197" s="1016"/>
    </row>
    <row r="1198" spans="1:19">
      <c r="A1198" s="1012" t="s">
        <v>2049</v>
      </c>
      <c r="B1198" s="1012" t="s">
        <v>283</v>
      </c>
      <c r="C1198" s="1012" t="s">
        <v>2050</v>
      </c>
      <c r="D1198" s="1012" t="s">
        <v>2051</v>
      </c>
      <c r="E1198" s="1012" t="s">
        <v>1072</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2052</v>
      </c>
      <c r="B1199" s="1012" t="s">
        <v>2053</v>
      </c>
      <c r="C1199" s="1012" t="s">
        <v>2054</v>
      </c>
      <c r="D1199" s="1012" t="s">
        <v>1174</v>
      </c>
      <c r="E1199" s="1012" t="s">
        <v>217</v>
      </c>
      <c r="F1199" s="1013">
        <v>39843</v>
      </c>
      <c r="G1199" s="1012" t="s">
        <v>7</v>
      </c>
      <c r="H1199" s="1015">
        <v>5498000</v>
      </c>
      <c r="I1199" s="1015">
        <v>0</v>
      </c>
      <c r="J1199" s="1015">
        <v>355079</v>
      </c>
      <c r="K1199" s="1012" t="s">
        <v>1099</v>
      </c>
      <c r="L1199" s="1015"/>
      <c r="M1199" s="1015"/>
      <c r="N1199" s="1016"/>
      <c r="O1199" s="1015"/>
      <c r="P1199" s="1015"/>
      <c r="Q1199" s="1015"/>
      <c r="R1199" s="1015"/>
      <c r="S1199" s="1016"/>
    </row>
    <row r="1200" spans="1:19">
      <c r="A1200" s="1012" t="s">
        <v>2052</v>
      </c>
      <c r="B1200" s="1012" t="s">
        <v>283</v>
      </c>
      <c r="C1200" s="1012" t="s">
        <v>2054</v>
      </c>
      <c r="D1200" s="1012" t="s">
        <v>1174</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2055</v>
      </c>
      <c r="B1201" s="1012" t="s">
        <v>933</v>
      </c>
      <c r="C1201" s="1012" t="s">
        <v>2056</v>
      </c>
      <c r="D1201" s="1012" t="s">
        <v>2057</v>
      </c>
      <c r="E1201" s="1012" t="s">
        <v>42</v>
      </c>
      <c r="F1201" s="1013">
        <v>39836</v>
      </c>
      <c r="G1201" s="1012" t="s">
        <v>285</v>
      </c>
      <c r="H1201" s="1015">
        <v>57500000</v>
      </c>
      <c r="I1201" s="1015">
        <v>0</v>
      </c>
      <c r="J1201" s="1015">
        <v>68191965.769999996</v>
      </c>
      <c r="K1201" s="1012" t="s">
        <v>1196</v>
      </c>
      <c r="L1201" s="1015"/>
      <c r="M1201" s="1015"/>
      <c r="N1201" s="1016"/>
      <c r="O1201" s="1015"/>
      <c r="P1201" s="1015"/>
      <c r="Q1201" s="1015"/>
      <c r="R1201" s="1015"/>
      <c r="S1201" s="1016"/>
    </row>
    <row r="1202" spans="1:19">
      <c r="A1202" s="1012" t="s">
        <v>2055</v>
      </c>
      <c r="B1202" s="1012" t="s">
        <v>283</v>
      </c>
      <c r="C1202" s="1012" t="s">
        <v>2056</v>
      </c>
      <c r="D1202" s="1012" t="s">
        <v>2057</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2058</v>
      </c>
      <c r="B1203" s="1012" t="s">
        <v>933</v>
      </c>
      <c r="C1203" s="1012" t="s">
        <v>2059</v>
      </c>
      <c r="D1203" s="1012" t="s">
        <v>1858</v>
      </c>
      <c r="E1203" s="1012" t="s">
        <v>998</v>
      </c>
      <c r="F1203" s="1013">
        <v>39857</v>
      </c>
      <c r="G1203" s="1012" t="s">
        <v>285</v>
      </c>
      <c r="H1203" s="1015">
        <v>21900000</v>
      </c>
      <c r="I1203" s="1015">
        <v>0</v>
      </c>
      <c r="J1203" s="1015">
        <v>25995452.079999998</v>
      </c>
      <c r="K1203" s="1012" t="s">
        <v>1196</v>
      </c>
      <c r="L1203" s="1015"/>
      <c r="M1203" s="1015"/>
      <c r="N1203" s="1016"/>
      <c r="O1203" s="1015"/>
      <c r="P1203" s="1015"/>
      <c r="Q1203" s="1015"/>
      <c r="R1203" s="1015"/>
      <c r="S1203" s="1016"/>
    </row>
    <row r="1204" spans="1:19">
      <c r="A1204" s="1012" t="s">
        <v>2058</v>
      </c>
      <c r="B1204" s="1012" t="s">
        <v>283</v>
      </c>
      <c r="C1204" s="1012" t="s">
        <v>2059</v>
      </c>
      <c r="D1204" s="1012" t="s">
        <v>1858</v>
      </c>
      <c r="E1204" s="1012" t="s">
        <v>998</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2060</v>
      </c>
      <c r="B1205" s="1012" t="s">
        <v>972</v>
      </c>
      <c r="C1205" s="1012" t="s">
        <v>2061</v>
      </c>
      <c r="D1205" s="1012" t="s">
        <v>1759</v>
      </c>
      <c r="E1205" s="1012" t="s">
        <v>166</v>
      </c>
      <c r="F1205" s="1013">
        <v>40151</v>
      </c>
      <c r="G1205" s="1012" t="s">
        <v>285</v>
      </c>
      <c r="H1205" s="1015">
        <v>6500000</v>
      </c>
      <c r="I1205" s="1015">
        <v>0</v>
      </c>
      <c r="J1205" s="1015">
        <v>8447271.1099999994</v>
      </c>
      <c r="K1205" s="1012" t="s">
        <v>1196</v>
      </c>
      <c r="L1205" s="1015"/>
      <c r="M1205" s="1015"/>
      <c r="N1205" s="1016"/>
      <c r="O1205" s="1015"/>
      <c r="P1205" s="1015"/>
      <c r="Q1205" s="1015"/>
      <c r="R1205" s="1015"/>
      <c r="S1205" s="1016"/>
    </row>
    <row r="1206" spans="1:19">
      <c r="A1206" s="1012" t="s">
        <v>2060</v>
      </c>
      <c r="B1206" s="1012" t="s">
        <v>283</v>
      </c>
      <c r="C1206" s="1012" t="s">
        <v>2061</v>
      </c>
      <c r="D1206" s="1012" t="s">
        <v>1759</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1194</v>
      </c>
      <c r="C1207" s="1012" t="s">
        <v>2062</v>
      </c>
      <c r="D1207" s="1012" t="s">
        <v>1718</v>
      </c>
      <c r="E1207" s="1012" t="s">
        <v>52</v>
      </c>
      <c r="F1207" s="1013">
        <v>39850</v>
      </c>
      <c r="G1207" s="1012" t="s">
        <v>7</v>
      </c>
      <c r="H1207" s="1015">
        <v>5645000</v>
      </c>
      <c r="I1207" s="1015">
        <v>0</v>
      </c>
      <c r="J1207" s="1015">
        <v>6106008.5800000001</v>
      </c>
      <c r="K1207" s="1012" t="s">
        <v>1196</v>
      </c>
      <c r="L1207" s="1015"/>
      <c r="M1207" s="1015"/>
      <c r="N1207" s="1016"/>
      <c r="O1207" s="1015"/>
      <c r="P1207" s="1015"/>
      <c r="Q1207" s="1015"/>
      <c r="R1207" s="1015"/>
      <c r="S1207" s="1016"/>
    </row>
    <row r="1208" spans="1:19">
      <c r="A1208" s="1012" t="s">
        <v>49</v>
      </c>
      <c r="B1208" s="1012" t="s">
        <v>283</v>
      </c>
      <c r="C1208" s="1012" t="s">
        <v>2062</v>
      </c>
      <c r="D1208" s="1012" t="s">
        <v>1718</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2063</v>
      </c>
      <c r="B1209" s="1012" t="s">
        <v>2968</v>
      </c>
      <c r="C1209" s="1012" t="s">
        <v>2064</v>
      </c>
      <c r="D1209" s="1012" t="s">
        <v>2065</v>
      </c>
      <c r="E1209" s="1012" t="s">
        <v>19</v>
      </c>
      <c r="F1209" s="1013">
        <v>39864</v>
      </c>
      <c r="G1209" s="1012" t="s">
        <v>285</v>
      </c>
      <c r="H1209" s="1015">
        <v>17280000</v>
      </c>
      <c r="I1209" s="1015">
        <v>0</v>
      </c>
      <c r="J1209" s="1015">
        <v>4999560</v>
      </c>
      <c r="K1209" s="1012" t="s">
        <v>898</v>
      </c>
      <c r="L1209" s="1015"/>
      <c r="M1209" s="1015"/>
      <c r="N1209" s="1016"/>
      <c r="O1209" s="1015"/>
      <c r="P1209" s="1015"/>
      <c r="Q1209" s="1015"/>
      <c r="R1209" s="1015"/>
      <c r="S1209" s="1016"/>
    </row>
    <row r="1210" spans="1:19">
      <c r="A1210" s="1012" t="s">
        <v>2063</v>
      </c>
      <c r="B1210" s="1012" t="s">
        <v>283</v>
      </c>
      <c r="C1210" s="1012" t="s">
        <v>2064</v>
      </c>
      <c r="D1210" s="1012" t="s">
        <v>2065</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2066</v>
      </c>
      <c r="B1211" s="1012" t="s">
        <v>858</v>
      </c>
      <c r="C1211" s="1012" t="s">
        <v>2067</v>
      </c>
      <c r="D1211" s="1012" t="s">
        <v>2068</v>
      </c>
      <c r="E1211" s="1012" t="s">
        <v>239</v>
      </c>
      <c r="F1211" s="1013">
        <v>40004</v>
      </c>
      <c r="G1211" s="1012" t="s">
        <v>284</v>
      </c>
      <c r="H1211" s="1015">
        <v>950000000</v>
      </c>
      <c r="I1211" s="1015">
        <v>0</v>
      </c>
      <c r="J1211" s="1015">
        <v>1209851873.7</v>
      </c>
      <c r="K1211" s="1012" t="s">
        <v>1196</v>
      </c>
      <c r="L1211" s="1015"/>
      <c r="M1211" s="1015"/>
      <c r="N1211" s="1016"/>
      <c r="O1211" s="1015"/>
      <c r="P1211" s="1015"/>
      <c r="Q1211" s="1015"/>
      <c r="R1211" s="1015"/>
      <c r="S1211" s="1016"/>
    </row>
    <row r="1212" spans="1:19">
      <c r="A1212" s="1012" t="s">
        <v>2066</v>
      </c>
      <c r="B1212" s="1012" t="s">
        <v>283</v>
      </c>
      <c r="C1212" s="1012" t="s">
        <v>2067</v>
      </c>
      <c r="D1212" s="1012" t="s">
        <v>2068</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2066</v>
      </c>
      <c r="B1213" s="1012" t="s">
        <v>283</v>
      </c>
      <c r="C1213" s="1012" t="s">
        <v>2067</v>
      </c>
      <c r="D1213" s="1012" t="s">
        <v>2068</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2069</v>
      </c>
      <c r="B1214" s="1012"/>
      <c r="C1214" s="1012" t="s">
        <v>2070</v>
      </c>
      <c r="D1214" s="1012" t="s">
        <v>2071</v>
      </c>
      <c r="E1214" s="1012" t="s">
        <v>1231</v>
      </c>
      <c r="F1214" s="1013">
        <v>39794</v>
      </c>
      <c r="G1214" s="1012" t="s">
        <v>284</v>
      </c>
      <c r="H1214" s="1015">
        <v>25223000</v>
      </c>
      <c r="I1214" s="1015">
        <v>0</v>
      </c>
      <c r="J1214" s="1015">
        <v>26893046.600000001</v>
      </c>
      <c r="K1214" s="1012" t="s">
        <v>898</v>
      </c>
      <c r="L1214" s="1015"/>
      <c r="M1214" s="1015"/>
      <c r="N1214" s="1016"/>
      <c r="O1214" s="1015"/>
      <c r="P1214" s="1015"/>
      <c r="Q1214" s="1015"/>
      <c r="R1214" s="1015"/>
      <c r="S1214" s="1016"/>
    </row>
    <row r="1215" spans="1:19">
      <c r="A1215" s="1012" t="s">
        <v>2069</v>
      </c>
      <c r="B1215" s="1012" t="s">
        <v>283</v>
      </c>
      <c r="C1215" s="1012" t="s">
        <v>2070</v>
      </c>
      <c r="D1215" s="1012" t="s">
        <v>2071</v>
      </c>
      <c r="E1215" s="1012" t="s">
        <v>1231</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2069</v>
      </c>
      <c r="B1216" s="1012" t="s">
        <v>283</v>
      </c>
      <c r="C1216" s="1012" t="s">
        <v>2070</v>
      </c>
      <c r="D1216" s="1012" t="s">
        <v>2071</v>
      </c>
      <c r="E1216" s="1012" t="s">
        <v>1231</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2072</v>
      </c>
      <c r="B1217" s="1012" t="s">
        <v>924</v>
      </c>
      <c r="C1217" s="1012" t="s">
        <v>2073</v>
      </c>
      <c r="D1217" s="1012" t="s">
        <v>1116</v>
      </c>
      <c r="E1217" s="1012" t="s">
        <v>166</v>
      </c>
      <c r="F1217" s="1013">
        <v>39850</v>
      </c>
      <c r="G1217" s="1012" t="s">
        <v>285</v>
      </c>
      <c r="H1217" s="1015">
        <v>3072000</v>
      </c>
      <c r="I1217" s="1015">
        <v>0</v>
      </c>
      <c r="J1217" s="1015">
        <v>1950881.54</v>
      </c>
      <c r="K1217" s="1012" t="s">
        <v>898</v>
      </c>
      <c r="L1217" s="1015"/>
      <c r="M1217" s="1015"/>
      <c r="N1217" s="1016"/>
      <c r="O1217" s="1015"/>
      <c r="P1217" s="1015"/>
      <c r="Q1217" s="1015"/>
      <c r="R1217" s="1015"/>
      <c r="S1217" s="1016"/>
    </row>
    <row r="1218" spans="1:19">
      <c r="A1218" s="1012" t="s">
        <v>2072</v>
      </c>
      <c r="B1218" s="1012" t="s">
        <v>283</v>
      </c>
      <c r="C1218" s="1012" t="s">
        <v>2073</v>
      </c>
      <c r="D1218" s="1012" t="s">
        <v>1116</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2072</v>
      </c>
      <c r="B1219" s="1012" t="s">
        <v>283</v>
      </c>
      <c r="C1219" s="1012" t="s">
        <v>2073</v>
      </c>
      <c r="D1219" s="1012" t="s">
        <v>1116</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2072</v>
      </c>
      <c r="B1220" s="1012" t="s">
        <v>283</v>
      </c>
      <c r="C1220" s="1012" t="s">
        <v>2073</v>
      </c>
      <c r="D1220" s="1012" t="s">
        <v>1116</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2074</v>
      </c>
      <c r="B1221" s="1012" t="s">
        <v>858</v>
      </c>
      <c r="C1221" s="1012" t="s">
        <v>2075</v>
      </c>
      <c r="D1221" s="1012" t="s">
        <v>2076</v>
      </c>
      <c r="E1221" s="1012" t="s">
        <v>1072</v>
      </c>
      <c r="F1221" s="1013">
        <v>39794</v>
      </c>
      <c r="G1221" s="1012" t="s">
        <v>284</v>
      </c>
      <c r="H1221" s="1015">
        <v>15000000</v>
      </c>
      <c r="I1221" s="1015">
        <v>0</v>
      </c>
      <c r="J1221" s="1015">
        <v>16260000</v>
      </c>
      <c r="K1221" s="1012" t="s">
        <v>1196</v>
      </c>
      <c r="L1221" s="1015"/>
      <c r="M1221" s="1015"/>
      <c r="N1221" s="1016"/>
      <c r="O1221" s="1015"/>
      <c r="P1221" s="1015"/>
      <c r="Q1221" s="1015"/>
      <c r="R1221" s="1015"/>
      <c r="S1221" s="1016"/>
    </row>
    <row r="1222" spans="1:19">
      <c r="A1222" s="1012" t="s">
        <v>2074</v>
      </c>
      <c r="B1222" s="1012" t="s">
        <v>283</v>
      </c>
      <c r="C1222" s="1012" t="s">
        <v>2075</v>
      </c>
      <c r="D1222" s="1012" t="s">
        <v>2076</v>
      </c>
      <c r="E1222" s="1012" t="s">
        <v>1072</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2074</v>
      </c>
      <c r="B1223" s="1012" t="s">
        <v>283</v>
      </c>
      <c r="C1223" s="1012" t="s">
        <v>2075</v>
      </c>
      <c r="D1223" s="1012" t="s">
        <v>2076</v>
      </c>
      <c r="E1223" s="1012" t="s">
        <v>1072</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2077</v>
      </c>
      <c r="C1224" s="1012" t="s">
        <v>2078</v>
      </c>
      <c r="D1224" s="1012" t="s">
        <v>2079</v>
      </c>
      <c r="E1224" s="1012" t="s">
        <v>105</v>
      </c>
      <c r="F1224" s="1013">
        <v>39990</v>
      </c>
      <c r="G1224" s="1012" t="s">
        <v>7</v>
      </c>
      <c r="H1224" s="1015">
        <v>11735000</v>
      </c>
      <c r="I1224" s="1015">
        <v>0</v>
      </c>
      <c r="J1224" s="1015">
        <v>12409762.5</v>
      </c>
      <c r="K1224" s="1012" t="s">
        <v>1196</v>
      </c>
      <c r="L1224" s="1015"/>
      <c r="M1224" s="1015"/>
      <c r="N1224" s="1016"/>
      <c r="O1224" s="1015"/>
      <c r="P1224" s="1015"/>
      <c r="Q1224" s="1015"/>
      <c r="R1224" s="1015"/>
      <c r="S1224" s="1016"/>
    </row>
    <row r="1225" spans="1:19">
      <c r="A1225" s="1012" t="s">
        <v>102</v>
      </c>
      <c r="B1225" s="1012" t="s">
        <v>283</v>
      </c>
      <c r="C1225" s="1012" t="s">
        <v>2078</v>
      </c>
      <c r="D1225" s="1012" t="s">
        <v>2079</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2080</v>
      </c>
      <c r="B1226" s="1012" t="s">
        <v>858</v>
      </c>
      <c r="C1226" s="1012" t="s">
        <v>2081</v>
      </c>
      <c r="D1226" s="1012" t="s">
        <v>1446</v>
      </c>
      <c r="E1226" s="1012" t="s">
        <v>56</v>
      </c>
      <c r="F1226" s="1013">
        <v>39805</v>
      </c>
      <c r="G1226" s="1012" t="s">
        <v>284</v>
      </c>
      <c r="H1226" s="1015">
        <v>600000000</v>
      </c>
      <c r="I1226" s="1015">
        <v>0</v>
      </c>
      <c r="J1226" s="1015">
        <v>718392161.34000003</v>
      </c>
      <c r="K1226" s="1012" t="s">
        <v>1196</v>
      </c>
      <c r="L1226" s="1015"/>
      <c r="M1226" s="1015"/>
      <c r="N1226" s="1016"/>
      <c r="O1226" s="1015"/>
      <c r="P1226" s="1015"/>
      <c r="Q1226" s="1015"/>
      <c r="R1226" s="1015"/>
      <c r="S1226" s="1016"/>
    </row>
    <row r="1227" spans="1:19">
      <c r="A1227" s="1012" t="s">
        <v>2080</v>
      </c>
      <c r="B1227" s="1012" t="s">
        <v>283</v>
      </c>
      <c r="C1227" s="1012" t="s">
        <v>2081</v>
      </c>
      <c r="D1227" s="1012" t="s">
        <v>1446</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2080</v>
      </c>
      <c r="B1228" s="1012" t="s">
        <v>283</v>
      </c>
      <c r="C1228" s="1012" t="s">
        <v>2081</v>
      </c>
      <c r="D1228" s="1012" t="s">
        <v>1446</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2080</v>
      </c>
      <c r="B1229" s="1012" t="s">
        <v>283</v>
      </c>
      <c r="C1229" s="1012" t="s">
        <v>2081</v>
      </c>
      <c r="D1229" s="1012" t="s">
        <v>1446</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2082</v>
      </c>
      <c r="B1230" s="1012"/>
      <c r="C1230" s="1012" t="s">
        <v>2083</v>
      </c>
      <c r="D1230" s="1012" t="s">
        <v>2084</v>
      </c>
      <c r="E1230" s="1012" t="s">
        <v>1080</v>
      </c>
      <c r="F1230" s="1013">
        <v>39927</v>
      </c>
      <c r="G1230" s="1012" t="s">
        <v>284</v>
      </c>
      <c r="H1230" s="1015">
        <v>11000000</v>
      </c>
      <c r="I1230" s="1015">
        <v>0</v>
      </c>
      <c r="J1230" s="1015">
        <v>13521828.15</v>
      </c>
      <c r="K1230" s="1012" t="s">
        <v>898</v>
      </c>
      <c r="L1230" s="1015"/>
      <c r="M1230" s="1015"/>
      <c r="N1230" s="1016"/>
      <c r="O1230" s="1015"/>
      <c r="P1230" s="1015"/>
      <c r="Q1230" s="1015"/>
      <c r="R1230" s="1015"/>
      <c r="S1230" s="1016"/>
    </row>
    <row r="1231" spans="1:19">
      <c r="A1231" s="1012" t="s">
        <v>2082</v>
      </c>
      <c r="B1231" s="1012" t="s">
        <v>283</v>
      </c>
      <c r="C1231" s="1012" t="s">
        <v>2083</v>
      </c>
      <c r="D1231" s="1012" t="s">
        <v>2084</v>
      </c>
      <c r="E1231" s="1012" t="s">
        <v>1080</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2082</v>
      </c>
      <c r="B1232" s="1012" t="s">
        <v>283</v>
      </c>
      <c r="C1232" s="1012" t="s">
        <v>2083</v>
      </c>
      <c r="D1232" s="1012" t="s">
        <v>2084</v>
      </c>
      <c r="E1232" s="1012" t="s">
        <v>1080</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2085</v>
      </c>
      <c r="B1233" s="1012" t="s">
        <v>924</v>
      </c>
      <c r="C1233" s="1012" t="s">
        <v>2086</v>
      </c>
      <c r="D1233" s="1012" t="s">
        <v>1702</v>
      </c>
      <c r="E1233" s="1012" t="s">
        <v>1309</v>
      </c>
      <c r="F1233" s="1013">
        <v>39885</v>
      </c>
      <c r="G1233" s="1012" t="s">
        <v>285</v>
      </c>
      <c r="H1233" s="1015">
        <v>3370000</v>
      </c>
      <c r="I1233" s="1015">
        <v>0</v>
      </c>
      <c r="J1233" s="1015">
        <v>3773495.65</v>
      </c>
      <c r="K1233" s="1012" t="s">
        <v>898</v>
      </c>
      <c r="L1233" s="1015"/>
      <c r="M1233" s="1015"/>
      <c r="N1233" s="1016"/>
      <c r="O1233" s="1015"/>
      <c r="P1233" s="1015"/>
      <c r="Q1233" s="1015"/>
      <c r="R1233" s="1015"/>
      <c r="S1233" s="1016"/>
    </row>
    <row r="1234" spans="1:19">
      <c r="A1234" s="1012" t="s">
        <v>2085</v>
      </c>
      <c r="B1234" s="1012" t="s">
        <v>283</v>
      </c>
      <c r="C1234" s="1012" t="s">
        <v>2086</v>
      </c>
      <c r="D1234" s="1012" t="s">
        <v>1702</v>
      </c>
      <c r="E1234" s="1012" t="s">
        <v>1309</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2085</v>
      </c>
      <c r="B1235" s="1012" t="s">
        <v>283</v>
      </c>
      <c r="C1235" s="1012" t="s">
        <v>2086</v>
      </c>
      <c r="D1235" s="1012" t="s">
        <v>1702</v>
      </c>
      <c r="E1235" s="1012" t="s">
        <v>1309</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2087</v>
      </c>
      <c r="B1236" s="1012" t="s">
        <v>2088</v>
      </c>
      <c r="C1236" s="1012" t="s">
        <v>2089</v>
      </c>
      <c r="D1236" s="1012" t="s">
        <v>1683</v>
      </c>
      <c r="E1236" s="1012" t="s">
        <v>60</v>
      </c>
      <c r="F1236" s="1013">
        <v>39805</v>
      </c>
      <c r="G1236" s="1012" t="s">
        <v>285</v>
      </c>
      <c r="H1236" s="1015">
        <v>13795000</v>
      </c>
      <c r="I1236" s="1015">
        <v>0</v>
      </c>
      <c r="J1236" s="1015">
        <v>16146467.869999999</v>
      </c>
      <c r="K1236" s="1012" t="s">
        <v>1196</v>
      </c>
      <c r="L1236" s="1015"/>
      <c r="M1236" s="1015"/>
      <c r="N1236" s="1016"/>
      <c r="O1236" s="1015"/>
      <c r="P1236" s="1015"/>
      <c r="Q1236" s="1015"/>
      <c r="R1236" s="1015"/>
      <c r="S1236" s="1016"/>
    </row>
    <row r="1237" spans="1:19">
      <c r="A1237" s="1012" t="s">
        <v>2087</v>
      </c>
      <c r="B1237" s="1012" t="s">
        <v>283</v>
      </c>
      <c r="C1237" s="1012" t="s">
        <v>2089</v>
      </c>
      <c r="D1237" s="1012" t="s">
        <v>1683</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2087</v>
      </c>
      <c r="B1238" s="1012" t="s">
        <v>283</v>
      </c>
      <c r="C1238" s="1012" t="s">
        <v>2089</v>
      </c>
      <c r="D1238" s="1012" t="s">
        <v>1683</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2087</v>
      </c>
      <c r="B1239" s="1012" t="s">
        <v>283</v>
      </c>
      <c r="C1239" s="1012" t="s">
        <v>2089</v>
      </c>
      <c r="D1239" s="1012" t="s">
        <v>1683</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2090</v>
      </c>
      <c r="B1240" s="1012" t="s">
        <v>905</v>
      </c>
      <c r="C1240" s="1012" t="s">
        <v>2091</v>
      </c>
      <c r="D1240" s="1012" t="s">
        <v>2092</v>
      </c>
      <c r="E1240" s="1012" t="s">
        <v>239</v>
      </c>
      <c r="F1240" s="1013">
        <v>40176</v>
      </c>
      <c r="G1240" s="1012" t="s">
        <v>285</v>
      </c>
      <c r="H1240" s="1015">
        <v>4500000</v>
      </c>
      <c r="I1240" s="1015">
        <v>0</v>
      </c>
      <c r="J1240" s="1015">
        <v>5263187.5</v>
      </c>
      <c r="K1240" s="1012" t="s">
        <v>1196</v>
      </c>
      <c r="L1240" s="1015"/>
      <c r="M1240" s="1015"/>
      <c r="N1240" s="1016"/>
      <c r="O1240" s="1015"/>
      <c r="P1240" s="1015"/>
      <c r="Q1240" s="1015"/>
      <c r="R1240" s="1015"/>
      <c r="S1240" s="1016"/>
    </row>
    <row r="1241" spans="1:19">
      <c r="A1241" s="1012" t="s">
        <v>2090</v>
      </c>
      <c r="B1241" s="1012" t="s">
        <v>283</v>
      </c>
      <c r="C1241" s="1012" t="s">
        <v>2091</v>
      </c>
      <c r="D1241" s="1012" t="s">
        <v>2092</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2093</v>
      </c>
      <c r="B1242" s="1012"/>
      <c r="C1242" s="1012" t="s">
        <v>2094</v>
      </c>
      <c r="D1242" s="1012" t="s">
        <v>2095</v>
      </c>
      <c r="E1242" s="1012" t="s">
        <v>153</v>
      </c>
      <c r="F1242" s="1013">
        <v>39829</v>
      </c>
      <c r="G1242" s="1012" t="s">
        <v>284</v>
      </c>
      <c r="H1242" s="1015">
        <v>57000000</v>
      </c>
      <c r="I1242" s="1015">
        <v>0</v>
      </c>
      <c r="J1242" s="1015">
        <v>62949121.280000001</v>
      </c>
      <c r="K1242" s="1012" t="s">
        <v>898</v>
      </c>
      <c r="L1242" s="1015"/>
      <c r="M1242" s="1015"/>
      <c r="N1242" s="1016"/>
      <c r="O1242" s="1015"/>
      <c r="P1242" s="1015"/>
      <c r="Q1242" s="1015"/>
      <c r="R1242" s="1015"/>
      <c r="S1242" s="1016"/>
    </row>
    <row r="1243" spans="1:19">
      <c r="A1243" s="1012" t="s">
        <v>2093</v>
      </c>
      <c r="B1243" s="1012" t="s">
        <v>283</v>
      </c>
      <c r="C1243" s="1012" t="s">
        <v>2094</v>
      </c>
      <c r="D1243" s="1012" t="s">
        <v>2095</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2093</v>
      </c>
      <c r="B1244" s="1012" t="s">
        <v>283</v>
      </c>
      <c r="C1244" s="1012" t="s">
        <v>2094</v>
      </c>
      <c r="D1244" s="1012" t="s">
        <v>2095</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2096</v>
      </c>
      <c r="B1245" s="1012" t="s">
        <v>858</v>
      </c>
      <c r="C1245" s="1012" t="s">
        <v>2097</v>
      </c>
      <c r="D1245" s="1012" t="s">
        <v>2098</v>
      </c>
      <c r="E1245" s="1012" t="s">
        <v>6</v>
      </c>
      <c r="F1245" s="1013">
        <v>39787</v>
      </c>
      <c r="G1245" s="1012" t="s">
        <v>284</v>
      </c>
      <c r="H1245" s="1015">
        <v>1700000</v>
      </c>
      <c r="I1245" s="1015">
        <v>0</v>
      </c>
      <c r="J1245" s="1015">
        <v>1829711.12</v>
      </c>
      <c r="K1245" s="1012" t="s">
        <v>1196</v>
      </c>
      <c r="L1245" s="1015"/>
      <c r="M1245" s="1015"/>
      <c r="N1245" s="1016"/>
      <c r="O1245" s="1015"/>
      <c r="P1245" s="1015"/>
      <c r="Q1245" s="1015"/>
      <c r="R1245" s="1015"/>
      <c r="S1245" s="1016"/>
    </row>
    <row r="1246" spans="1:19">
      <c r="A1246" s="1012" t="s">
        <v>2096</v>
      </c>
      <c r="B1246" s="1012" t="s">
        <v>283</v>
      </c>
      <c r="C1246" s="1012" t="s">
        <v>2097</v>
      </c>
      <c r="D1246" s="1012" t="s">
        <v>2098</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2096</v>
      </c>
      <c r="B1247" s="1012" t="s">
        <v>283</v>
      </c>
      <c r="C1247" s="1012" t="s">
        <v>2097</v>
      </c>
      <c r="D1247" s="1012" t="s">
        <v>2098</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2099</v>
      </c>
      <c r="B1248" s="1012" t="s">
        <v>919</v>
      </c>
      <c r="C1248" s="1012" t="s">
        <v>2100</v>
      </c>
      <c r="D1248" s="1012" t="s">
        <v>2101</v>
      </c>
      <c r="E1248" s="1012" t="s">
        <v>89</v>
      </c>
      <c r="F1248" s="1013">
        <v>39983</v>
      </c>
      <c r="G1248" s="1012" t="s">
        <v>922</v>
      </c>
      <c r="H1248" s="1015">
        <v>2639000</v>
      </c>
      <c r="I1248" s="1015">
        <v>0</v>
      </c>
      <c r="J1248" s="1015">
        <v>3438793.11</v>
      </c>
      <c r="K1248" s="1012" t="s">
        <v>898</v>
      </c>
      <c r="L1248" s="1015"/>
      <c r="M1248" s="1015"/>
      <c r="N1248" s="1016"/>
      <c r="O1248" s="1015"/>
      <c r="P1248" s="1015"/>
      <c r="Q1248" s="1015"/>
      <c r="R1248" s="1015"/>
      <c r="S1248" s="1016"/>
    </row>
    <row r="1249" spans="1:19">
      <c r="A1249" s="1012" t="s">
        <v>2099</v>
      </c>
      <c r="B1249" s="1012" t="s">
        <v>283</v>
      </c>
      <c r="C1249" s="1012" t="s">
        <v>2100</v>
      </c>
      <c r="D1249" s="1012" t="s">
        <v>2101</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2099</v>
      </c>
      <c r="B1250" s="1012" t="s">
        <v>283</v>
      </c>
      <c r="C1250" s="1012" t="s">
        <v>2100</v>
      </c>
      <c r="D1250" s="1012" t="s">
        <v>2101</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2099</v>
      </c>
      <c r="B1251" s="1012" t="s">
        <v>283</v>
      </c>
      <c r="C1251" s="1012" t="s">
        <v>2100</v>
      </c>
      <c r="D1251" s="1012" t="s">
        <v>2101</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2102</v>
      </c>
      <c r="B1252" s="1012" t="s">
        <v>924</v>
      </c>
      <c r="C1252" s="1012" t="s">
        <v>2103</v>
      </c>
      <c r="D1252" s="1012" t="s">
        <v>2104</v>
      </c>
      <c r="E1252" s="1012" t="s">
        <v>894</v>
      </c>
      <c r="F1252" s="1013">
        <v>39878</v>
      </c>
      <c r="G1252" s="1012" t="s">
        <v>285</v>
      </c>
      <c r="H1252" s="1015">
        <v>3000000</v>
      </c>
      <c r="I1252" s="1015">
        <v>0</v>
      </c>
      <c r="J1252" s="1015">
        <v>2296213</v>
      </c>
      <c r="K1252" s="1012" t="s">
        <v>898</v>
      </c>
      <c r="L1252" s="1015"/>
      <c r="M1252" s="1015"/>
      <c r="N1252" s="1016"/>
      <c r="O1252" s="1015"/>
      <c r="P1252" s="1015"/>
      <c r="Q1252" s="1015"/>
      <c r="R1252" s="1015"/>
      <c r="S1252" s="1016"/>
    </row>
    <row r="1253" spans="1:19">
      <c r="A1253" s="1012" t="s">
        <v>2102</v>
      </c>
      <c r="B1253" s="1012" t="s">
        <v>283</v>
      </c>
      <c r="C1253" s="1012" t="s">
        <v>2103</v>
      </c>
      <c r="D1253" s="1012" t="s">
        <v>2104</v>
      </c>
      <c r="E1253" s="1012" t="s">
        <v>894</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2102</v>
      </c>
      <c r="B1254" s="1012" t="s">
        <v>283</v>
      </c>
      <c r="C1254" s="1012" t="s">
        <v>2103</v>
      </c>
      <c r="D1254" s="1012" t="s">
        <v>2104</v>
      </c>
      <c r="E1254" s="1012" t="s">
        <v>894</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2102</v>
      </c>
      <c r="B1255" s="1012" t="s">
        <v>283</v>
      </c>
      <c r="C1255" s="1012" t="s">
        <v>2103</v>
      </c>
      <c r="D1255" s="1012" t="s">
        <v>2104</v>
      </c>
      <c r="E1255" s="1012" t="s">
        <v>894</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2102</v>
      </c>
      <c r="B1256" s="1012" t="s">
        <v>283</v>
      </c>
      <c r="C1256" s="1012" t="s">
        <v>2103</v>
      </c>
      <c r="D1256" s="1012" t="s">
        <v>2104</v>
      </c>
      <c r="E1256" s="1012" t="s">
        <v>894</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2105</v>
      </c>
      <c r="B1257" s="1012" t="s">
        <v>924</v>
      </c>
      <c r="C1257" s="1012" t="s">
        <v>2106</v>
      </c>
      <c r="D1257" s="1012" t="s">
        <v>2107</v>
      </c>
      <c r="E1257" s="1012" t="s">
        <v>109</v>
      </c>
      <c r="F1257" s="1013">
        <v>39864</v>
      </c>
      <c r="G1257" s="1012" t="s">
        <v>285</v>
      </c>
      <c r="H1257" s="1015">
        <v>2060000</v>
      </c>
      <c r="I1257" s="1015">
        <v>0</v>
      </c>
      <c r="J1257" s="1015">
        <v>2714911.32</v>
      </c>
      <c r="K1257" s="1012" t="s">
        <v>898</v>
      </c>
      <c r="L1257" s="1015"/>
      <c r="M1257" s="1015"/>
      <c r="N1257" s="1016"/>
      <c r="O1257" s="1015"/>
      <c r="P1257" s="1015"/>
      <c r="Q1257" s="1015"/>
      <c r="R1257" s="1015"/>
      <c r="S1257" s="1016"/>
    </row>
    <row r="1258" spans="1:19">
      <c r="A1258" s="1012" t="s">
        <v>2105</v>
      </c>
      <c r="B1258" s="1012" t="s">
        <v>283</v>
      </c>
      <c r="C1258" s="1012" t="s">
        <v>2106</v>
      </c>
      <c r="D1258" s="1012" t="s">
        <v>2107</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2105</v>
      </c>
      <c r="B1259" s="1012" t="s">
        <v>283</v>
      </c>
      <c r="C1259" s="1012" t="s">
        <v>2106</v>
      </c>
      <c r="D1259" s="1012" t="s">
        <v>2107</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2108</v>
      </c>
      <c r="B1260" s="1012" t="s">
        <v>919</v>
      </c>
      <c r="C1260" s="1012" t="s">
        <v>2109</v>
      </c>
      <c r="D1260" s="1012" t="s">
        <v>2110</v>
      </c>
      <c r="E1260" s="1012" t="s">
        <v>89</v>
      </c>
      <c r="F1260" s="1013">
        <v>39948</v>
      </c>
      <c r="G1260" s="1012" t="s">
        <v>922</v>
      </c>
      <c r="H1260" s="1015">
        <v>20300000</v>
      </c>
      <c r="I1260" s="1015">
        <v>0</v>
      </c>
      <c r="J1260" s="1015">
        <v>24429245.84</v>
      </c>
      <c r="K1260" s="1012" t="s">
        <v>898</v>
      </c>
      <c r="L1260" s="1015"/>
      <c r="M1260" s="1015"/>
      <c r="N1260" s="1016"/>
      <c r="O1260" s="1015"/>
      <c r="P1260" s="1015"/>
      <c r="Q1260" s="1015"/>
      <c r="R1260" s="1015"/>
      <c r="S1260" s="1016"/>
    </row>
    <row r="1261" spans="1:19">
      <c r="A1261" s="1012" t="s">
        <v>2108</v>
      </c>
      <c r="B1261" s="1012" t="s">
        <v>283</v>
      </c>
      <c r="C1261" s="1012" t="s">
        <v>2109</v>
      </c>
      <c r="D1261" s="1012" t="s">
        <v>2110</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2108</v>
      </c>
      <c r="B1262" s="1012" t="s">
        <v>283</v>
      </c>
      <c r="C1262" s="1012" t="s">
        <v>2109</v>
      </c>
      <c r="D1262" s="1012" t="s">
        <v>2110</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2108</v>
      </c>
      <c r="B1263" s="1012" t="s">
        <v>283</v>
      </c>
      <c r="C1263" s="1012" t="s">
        <v>2109</v>
      </c>
      <c r="D1263" s="1012" t="s">
        <v>2110</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2111</v>
      </c>
      <c r="B1264" s="1012" t="s">
        <v>905</v>
      </c>
      <c r="C1264" s="1012" t="s">
        <v>2112</v>
      </c>
      <c r="D1264" s="1012" t="s">
        <v>1287</v>
      </c>
      <c r="E1264" s="1012" t="s">
        <v>89</v>
      </c>
      <c r="F1264" s="1013">
        <v>39801</v>
      </c>
      <c r="G1264" s="1012" t="s">
        <v>285</v>
      </c>
      <c r="H1264" s="1015">
        <v>35500000</v>
      </c>
      <c r="I1264" s="1015">
        <v>0</v>
      </c>
      <c r="J1264" s="1015">
        <v>33835943.420000002</v>
      </c>
      <c r="K1264" s="1012" t="s">
        <v>898</v>
      </c>
      <c r="L1264" s="1015"/>
      <c r="M1264" s="1015"/>
      <c r="N1264" s="1016"/>
      <c r="O1264" s="1015"/>
      <c r="P1264" s="1015"/>
      <c r="Q1264" s="1015"/>
      <c r="R1264" s="1015"/>
      <c r="S1264" s="1016"/>
    </row>
    <row r="1265" spans="1:19">
      <c r="A1265" s="1012" t="s">
        <v>2111</v>
      </c>
      <c r="B1265" s="1012" t="s">
        <v>283</v>
      </c>
      <c r="C1265" s="1012" t="s">
        <v>2112</v>
      </c>
      <c r="D1265" s="1012" t="s">
        <v>1287</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2111</v>
      </c>
      <c r="B1266" s="1012" t="s">
        <v>283</v>
      </c>
      <c r="C1266" s="1012" t="s">
        <v>2112</v>
      </c>
      <c r="D1266" s="1012" t="s">
        <v>1287</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2111</v>
      </c>
      <c r="B1267" s="1012" t="s">
        <v>283</v>
      </c>
      <c r="C1267" s="1012" t="s">
        <v>2112</v>
      </c>
      <c r="D1267" s="1012" t="s">
        <v>1287</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2111</v>
      </c>
      <c r="B1268" s="1012" t="s">
        <v>283</v>
      </c>
      <c r="C1268" s="1012" t="s">
        <v>2112</v>
      </c>
      <c r="D1268" s="1012" t="s">
        <v>1287</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2113</v>
      </c>
      <c r="B1269" s="1012" t="s">
        <v>2114</v>
      </c>
      <c r="C1269" s="1012" t="s">
        <v>2115</v>
      </c>
      <c r="D1269" s="1012" t="s">
        <v>1174</v>
      </c>
      <c r="E1269" s="1012" t="s">
        <v>217</v>
      </c>
      <c r="F1269" s="1013">
        <v>39766</v>
      </c>
      <c r="G1269" s="1012" t="s">
        <v>284</v>
      </c>
      <c r="H1269" s="1015">
        <v>1715000000</v>
      </c>
      <c r="I1269" s="1015">
        <v>0</v>
      </c>
      <c r="J1269" s="1015">
        <v>1944772916.6600001</v>
      </c>
      <c r="K1269" s="1012" t="s">
        <v>1196</v>
      </c>
      <c r="L1269" s="1015"/>
      <c r="M1269" s="1015"/>
      <c r="N1269" s="1016"/>
      <c r="O1269" s="1015"/>
      <c r="P1269" s="1015"/>
      <c r="Q1269" s="1015"/>
      <c r="R1269" s="1015"/>
      <c r="S1269" s="1016"/>
    </row>
    <row r="1270" spans="1:19">
      <c r="A1270" s="1012" t="s">
        <v>2113</v>
      </c>
      <c r="B1270" s="1012" t="s">
        <v>283</v>
      </c>
      <c r="C1270" s="1012" t="s">
        <v>2115</v>
      </c>
      <c r="D1270" s="1012" t="s">
        <v>1174</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2116</v>
      </c>
      <c r="B1271" s="1012" t="s">
        <v>924</v>
      </c>
      <c r="C1271" s="1012" t="s">
        <v>2117</v>
      </c>
      <c r="D1271" s="1012" t="s">
        <v>2118</v>
      </c>
      <c r="E1271" s="1012" t="s">
        <v>967</v>
      </c>
      <c r="F1271" s="1013">
        <v>39899</v>
      </c>
      <c r="G1271" s="1012" t="s">
        <v>285</v>
      </c>
      <c r="H1271" s="1015">
        <v>1700000</v>
      </c>
      <c r="I1271" s="1015">
        <v>0</v>
      </c>
      <c r="J1271" s="1015">
        <v>817240.5</v>
      </c>
      <c r="K1271" s="1012" t="s">
        <v>898</v>
      </c>
      <c r="L1271" s="1015"/>
      <c r="M1271" s="1015"/>
      <c r="N1271" s="1016"/>
      <c r="O1271" s="1015"/>
      <c r="P1271" s="1015"/>
      <c r="Q1271" s="1015"/>
      <c r="R1271" s="1015"/>
      <c r="S1271" s="1016"/>
    </row>
    <row r="1272" spans="1:19">
      <c r="A1272" s="1012" t="s">
        <v>2116</v>
      </c>
      <c r="B1272" s="1012" t="s">
        <v>283</v>
      </c>
      <c r="C1272" s="1012" t="s">
        <v>2117</v>
      </c>
      <c r="D1272" s="1012" t="s">
        <v>2118</v>
      </c>
      <c r="E1272" s="1012" t="s">
        <v>967</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2116</v>
      </c>
      <c r="B1273" s="1012" t="s">
        <v>283</v>
      </c>
      <c r="C1273" s="1012" t="s">
        <v>2117</v>
      </c>
      <c r="D1273" s="1012" t="s">
        <v>2118</v>
      </c>
      <c r="E1273" s="1012" t="s">
        <v>967</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2119</v>
      </c>
      <c r="B1274" s="1012" t="s">
        <v>858</v>
      </c>
      <c r="C1274" s="1012" t="s">
        <v>2120</v>
      </c>
      <c r="D1274" s="1012" t="s">
        <v>1287</v>
      </c>
      <c r="E1274" s="1012" t="s">
        <v>89</v>
      </c>
      <c r="F1274" s="1013">
        <v>39787</v>
      </c>
      <c r="G1274" s="1012" t="s">
        <v>284</v>
      </c>
      <c r="H1274" s="1015">
        <v>196000000</v>
      </c>
      <c r="I1274" s="1015">
        <v>0</v>
      </c>
      <c r="J1274" s="1015">
        <v>229613072</v>
      </c>
      <c r="K1274" s="1012" t="s">
        <v>1196</v>
      </c>
      <c r="L1274" s="1015"/>
      <c r="M1274" s="1015"/>
      <c r="N1274" s="1016"/>
      <c r="O1274" s="1015"/>
      <c r="P1274" s="1015"/>
      <c r="Q1274" s="1015"/>
      <c r="R1274" s="1015"/>
      <c r="S1274" s="1016"/>
    </row>
    <row r="1275" spans="1:19">
      <c r="A1275" s="1012" t="s">
        <v>2119</v>
      </c>
      <c r="B1275" s="1012" t="s">
        <v>283</v>
      </c>
      <c r="C1275" s="1012" t="s">
        <v>2120</v>
      </c>
      <c r="D1275" s="1012" t="s">
        <v>1287</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2119</v>
      </c>
      <c r="B1276" s="1012" t="s">
        <v>283</v>
      </c>
      <c r="C1276" s="1012" t="s">
        <v>2120</v>
      </c>
      <c r="D1276" s="1012" t="s">
        <v>1287</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2121</v>
      </c>
      <c r="B1277" s="1012" t="s">
        <v>933</v>
      </c>
      <c r="C1277" s="1012" t="s">
        <v>2122</v>
      </c>
      <c r="D1277" s="1012" t="s">
        <v>2123</v>
      </c>
      <c r="E1277" s="1012" t="s">
        <v>109</v>
      </c>
      <c r="F1277" s="1013">
        <v>40137</v>
      </c>
      <c r="G1277" s="1012" t="s">
        <v>285</v>
      </c>
      <c r="H1277" s="1015">
        <v>6000000</v>
      </c>
      <c r="I1277" s="1015">
        <v>0</v>
      </c>
      <c r="J1277" s="1015">
        <v>6870433.3300000001</v>
      </c>
      <c r="K1277" s="1012" t="s">
        <v>1196</v>
      </c>
      <c r="L1277" s="1015"/>
      <c r="M1277" s="1015"/>
      <c r="N1277" s="1016"/>
      <c r="O1277" s="1015"/>
      <c r="P1277" s="1015"/>
      <c r="Q1277" s="1015"/>
      <c r="R1277" s="1015"/>
      <c r="S1277" s="1016"/>
    </row>
    <row r="1278" spans="1:19">
      <c r="A1278" s="1012" t="s">
        <v>2121</v>
      </c>
      <c r="B1278" s="1012" t="s">
        <v>283</v>
      </c>
      <c r="C1278" s="1012" t="s">
        <v>2122</v>
      </c>
      <c r="D1278" s="1012" t="s">
        <v>2123</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2124</v>
      </c>
      <c r="B1279" s="1012" t="s">
        <v>880</v>
      </c>
      <c r="C1279" s="1012" t="s">
        <v>2125</v>
      </c>
      <c r="D1279" s="1012" t="s">
        <v>2126</v>
      </c>
      <c r="E1279" s="1012" t="s">
        <v>1149</v>
      </c>
      <c r="F1279" s="1013">
        <v>39871</v>
      </c>
      <c r="G1279" s="1012" t="s">
        <v>285</v>
      </c>
      <c r="H1279" s="1015">
        <v>11800000</v>
      </c>
      <c r="I1279" s="1015">
        <v>0</v>
      </c>
      <c r="J1279" s="1015">
        <v>24460674.809999999</v>
      </c>
      <c r="K1279" s="1012" t="s">
        <v>1196</v>
      </c>
      <c r="L1279" s="1015"/>
      <c r="M1279" s="1015"/>
      <c r="N1279" s="1016"/>
      <c r="O1279" s="1015"/>
      <c r="P1279" s="1015"/>
      <c r="Q1279" s="1015"/>
      <c r="R1279" s="1015"/>
      <c r="S1279" s="1016"/>
    </row>
    <row r="1280" spans="1:19">
      <c r="A1280" s="1012" t="s">
        <v>2124</v>
      </c>
      <c r="B1280" s="1012" t="s">
        <v>283</v>
      </c>
      <c r="C1280" s="1012" t="s">
        <v>2125</v>
      </c>
      <c r="D1280" s="1012" t="s">
        <v>2126</v>
      </c>
      <c r="E1280" s="1012" t="s">
        <v>1149</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2124</v>
      </c>
      <c r="B1281" s="1012" t="s">
        <v>283</v>
      </c>
      <c r="C1281" s="1012" t="s">
        <v>2125</v>
      </c>
      <c r="D1281" s="1012" t="s">
        <v>2126</v>
      </c>
      <c r="E1281" s="1012" t="s">
        <v>1149</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2127</v>
      </c>
      <c r="B1282" s="1012" t="s">
        <v>858</v>
      </c>
      <c r="C1282" s="1012" t="s">
        <v>2128</v>
      </c>
      <c r="D1282" s="1012" t="s">
        <v>2129</v>
      </c>
      <c r="E1282" s="1012" t="s">
        <v>1080</v>
      </c>
      <c r="F1282" s="1013">
        <v>39948</v>
      </c>
      <c r="G1282" s="1012" t="s">
        <v>284</v>
      </c>
      <c r="H1282" s="1015">
        <v>21000000</v>
      </c>
      <c r="I1282" s="1015">
        <v>0</v>
      </c>
      <c r="J1282" s="1015">
        <v>31631120.559999999</v>
      </c>
      <c r="K1282" s="1012" t="s">
        <v>1196</v>
      </c>
      <c r="L1282" s="1015"/>
      <c r="M1282" s="1015"/>
      <c r="N1282" s="1016"/>
      <c r="O1282" s="1015"/>
      <c r="P1282" s="1015"/>
      <c r="Q1282" s="1015"/>
      <c r="R1282" s="1015"/>
      <c r="S1282" s="1016"/>
    </row>
    <row r="1283" spans="1:19">
      <c r="A1283" s="1012" t="s">
        <v>2127</v>
      </c>
      <c r="B1283" s="1012" t="s">
        <v>283</v>
      </c>
      <c r="C1283" s="1012" t="s">
        <v>2128</v>
      </c>
      <c r="D1283" s="1012" t="s">
        <v>2129</v>
      </c>
      <c r="E1283" s="1012" t="s">
        <v>1080</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2127</v>
      </c>
      <c r="B1284" s="1012" t="s">
        <v>283</v>
      </c>
      <c r="C1284" s="1012" t="s">
        <v>2128</v>
      </c>
      <c r="D1284" s="1012" t="s">
        <v>2129</v>
      </c>
      <c r="E1284" s="1012" t="s">
        <v>1080</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2127</v>
      </c>
      <c r="B1285" s="1012" t="s">
        <v>283</v>
      </c>
      <c r="C1285" s="1012" t="s">
        <v>2128</v>
      </c>
      <c r="D1285" s="1012" t="s">
        <v>2129</v>
      </c>
      <c r="E1285" s="1012" t="s">
        <v>1080</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2130</v>
      </c>
      <c r="B1286" s="1012" t="s">
        <v>900</v>
      </c>
      <c r="C1286" s="1012" t="s">
        <v>2131</v>
      </c>
      <c r="D1286" s="1012" t="s">
        <v>1122</v>
      </c>
      <c r="E1286" s="1012" t="s">
        <v>1072</v>
      </c>
      <c r="F1286" s="1013">
        <v>39850</v>
      </c>
      <c r="G1286" s="1012" t="s">
        <v>285</v>
      </c>
      <c r="H1286" s="1015">
        <v>3500000</v>
      </c>
      <c r="I1286" s="1015">
        <v>0</v>
      </c>
      <c r="J1286" s="1015">
        <v>4150815.03</v>
      </c>
      <c r="K1286" s="1012" t="s">
        <v>1196</v>
      </c>
      <c r="L1286" s="1015"/>
      <c r="M1286" s="1015"/>
      <c r="N1286" s="1016"/>
      <c r="O1286" s="1015"/>
      <c r="P1286" s="1015"/>
      <c r="Q1286" s="1015"/>
      <c r="R1286" s="1015"/>
      <c r="S1286" s="1016"/>
    </row>
    <row r="1287" spans="1:19">
      <c r="A1287" s="1012" t="s">
        <v>2130</v>
      </c>
      <c r="B1287" s="1012" t="s">
        <v>283</v>
      </c>
      <c r="C1287" s="1012" t="s">
        <v>2131</v>
      </c>
      <c r="D1287" s="1012" t="s">
        <v>1122</v>
      </c>
      <c r="E1287" s="1012" t="s">
        <v>1072</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2132</v>
      </c>
      <c r="B1288" s="1012" t="s">
        <v>2133</v>
      </c>
      <c r="C1288" s="1012" t="s">
        <v>2134</v>
      </c>
      <c r="D1288" s="1012" t="s">
        <v>2135</v>
      </c>
      <c r="E1288" s="1012" t="s">
        <v>60</v>
      </c>
      <c r="F1288" s="1013">
        <v>39878</v>
      </c>
      <c r="G1288" s="1012" t="s">
        <v>285</v>
      </c>
      <c r="H1288" s="1015">
        <v>1881000</v>
      </c>
      <c r="I1288" s="1015">
        <v>0</v>
      </c>
      <c r="J1288" s="1015">
        <v>2231560</v>
      </c>
      <c r="K1288" s="1012" t="s">
        <v>1196</v>
      </c>
      <c r="L1288" s="1015"/>
      <c r="M1288" s="1015"/>
      <c r="N1288" s="1016"/>
      <c r="O1288" s="1015"/>
      <c r="P1288" s="1015"/>
      <c r="Q1288" s="1015"/>
      <c r="R1288" s="1015"/>
      <c r="S1288" s="1016"/>
    </row>
    <row r="1289" spans="1:19">
      <c r="A1289" s="1012" t="s">
        <v>2132</v>
      </c>
      <c r="B1289" s="1012" t="s">
        <v>283</v>
      </c>
      <c r="C1289" s="1012" t="s">
        <v>2134</v>
      </c>
      <c r="D1289" s="1012" t="s">
        <v>2135</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2136</v>
      </c>
      <c r="B1290" s="1012" t="s">
        <v>900</v>
      </c>
      <c r="C1290" s="1012" t="s">
        <v>2137</v>
      </c>
      <c r="D1290" s="1012" t="s">
        <v>1651</v>
      </c>
      <c r="E1290" s="1012" t="s">
        <v>89</v>
      </c>
      <c r="F1290" s="1013">
        <v>39983</v>
      </c>
      <c r="G1290" s="1012" t="s">
        <v>285</v>
      </c>
      <c r="H1290" s="1015">
        <v>3510000</v>
      </c>
      <c r="I1290" s="1015">
        <v>0</v>
      </c>
      <c r="J1290" s="1015">
        <v>4110668.47</v>
      </c>
      <c r="K1290" s="1012" t="s">
        <v>1196</v>
      </c>
      <c r="L1290" s="1015"/>
      <c r="M1290" s="1015"/>
      <c r="N1290" s="1016"/>
      <c r="O1290" s="1015"/>
      <c r="P1290" s="1015"/>
      <c r="Q1290" s="1015"/>
      <c r="R1290" s="1015"/>
      <c r="S1290" s="1016"/>
    </row>
    <row r="1291" spans="1:19">
      <c r="A1291" s="1012" t="s">
        <v>2136</v>
      </c>
      <c r="B1291" s="1012" t="s">
        <v>283</v>
      </c>
      <c r="C1291" s="1012" t="s">
        <v>2137</v>
      </c>
      <c r="D1291" s="1012" t="s">
        <v>1651</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2138</v>
      </c>
      <c r="B1292" s="1012" t="s">
        <v>1210</v>
      </c>
      <c r="C1292" s="1012" t="s">
        <v>2139</v>
      </c>
      <c r="D1292" s="1012" t="s">
        <v>2140</v>
      </c>
      <c r="E1292" s="1012" t="s">
        <v>239</v>
      </c>
      <c r="F1292" s="1013">
        <v>39857</v>
      </c>
      <c r="G1292" s="1012" t="s">
        <v>285</v>
      </c>
      <c r="H1292" s="1015">
        <v>6200000</v>
      </c>
      <c r="I1292" s="1015">
        <v>0</v>
      </c>
      <c r="J1292" s="1015">
        <v>13582165.84</v>
      </c>
      <c r="K1292" s="1012" t="s">
        <v>898</v>
      </c>
      <c r="L1292" s="1015"/>
      <c r="M1292" s="1015"/>
      <c r="N1292" s="1016"/>
      <c r="O1292" s="1015"/>
      <c r="P1292" s="1015"/>
      <c r="Q1292" s="1015"/>
      <c r="R1292" s="1015"/>
      <c r="S1292" s="1016"/>
    </row>
    <row r="1293" spans="1:19">
      <c r="A1293" s="1012" t="s">
        <v>2138</v>
      </c>
      <c r="B1293" s="1012" t="s">
        <v>283</v>
      </c>
      <c r="C1293" s="1012" t="s">
        <v>2139</v>
      </c>
      <c r="D1293" s="1012" t="s">
        <v>2140</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2138</v>
      </c>
      <c r="B1294" s="1012" t="s">
        <v>283</v>
      </c>
      <c r="C1294" s="1012" t="s">
        <v>2139</v>
      </c>
      <c r="D1294" s="1012" t="s">
        <v>2140</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2138</v>
      </c>
      <c r="B1295" s="1012" t="s">
        <v>283</v>
      </c>
      <c r="C1295" s="1012" t="s">
        <v>2139</v>
      </c>
      <c r="D1295" s="1012" t="s">
        <v>2140</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2141</v>
      </c>
      <c r="B1296" s="1012" t="s">
        <v>905</v>
      </c>
      <c r="C1296" s="1012" t="s">
        <v>2142</v>
      </c>
      <c r="D1296" s="1012" t="s">
        <v>1689</v>
      </c>
      <c r="E1296" s="1012" t="s">
        <v>19</v>
      </c>
      <c r="F1296" s="1013">
        <v>39843</v>
      </c>
      <c r="G1296" s="1012" t="s">
        <v>285</v>
      </c>
      <c r="H1296" s="1015">
        <v>7700000</v>
      </c>
      <c r="I1296" s="1015">
        <v>0</v>
      </c>
      <c r="J1296" s="1015">
        <v>8806297.8000000007</v>
      </c>
      <c r="K1296" s="1012" t="s">
        <v>898</v>
      </c>
      <c r="L1296" s="1015"/>
      <c r="M1296" s="1015"/>
      <c r="N1296" s="1016"/>
      <c r="O1296" s="1015"/>
      <c r="P1296" s="1015"/>
      <c r="Q1296" s="1015"/>
      <c r="R1296" s="1015"/>
      <c r="S1296" s="1016"/>
    </row>
    <row r="1297" spans="1:19">
      <c r="A1297" s="1012" t="s">
        <v>2141</v>
      </c>
      <c r="B1297" s="1012" t="s">
        <v>283</v>
      </c>
      <c r="C1297" s="1012" t="s">
        <v>2142</v>
      </c>
      <c r="D1297" s="1012" t="s">
        <v>1689</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2141</v>
      </c>
      <c r="B1298" s="1012" t="s">
        <v>283</v>
      </c>
      <c r="C1298" s="1012" t="s">
        <v>2142</v>
      </c>
      <c r="D1298" s="1012" t="s">
        <v>1689</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2141</v>
      </c>
      <c r="B1299" s="1012" t="s">
        <v>283</v>
      </c>
      <c r="C1299" s="1012" t="s">
        <v>2142</v>
      </c>
      <c r="D1299" s="1012" t="s">
        <v>1689</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2143</v>
      </c>
      <c r="B1300" s="1012"/>
      <c r="C1300" s="1012" t="s">
        <v>2144</v>
      </c>
      <c r="D1300" s="1012" t="s">
        <v>1116</v>
      </c>
      <c r="E1300" s="1012" t="s">
        <v>166</v>
      </c>
      <c r="F1300" s="1013">
        <v>39829</v>
      </c>
      <c r="G1300" s="1012" t="s">
        <v>284</v>
      </c>
      <c r="H1300" s="1015">
        <v>45000000</v>
      </c>
      <c r="I1300" s="1015">
        <v>0</v>
      </c>
      <c r="J1300" s="1015">
        <v>53406628.25</v>
      </c>
      <c r="K1300" s="1012" t="s">
        <v>898</v>
      </c>
      <c r="L1300" s="1015"/>
      <c r="M1300" s="1015"/>
      <c r="N1300" s="1016"/>
      <c r="O1300" s="1015"/>
      <c r="P1300" s="1015"/>
      <c r="Q1300" s="1015"/>
      <c r="R1300" s="1015"/>
      <c r="S1300" s="1016"/>
    </row>
    <row r="1301" spans="1:19">
      <c r="A1301" s="1012" t="s">
        <v>2143</v>
      </c>
      <c r="B1301" s="1012" t="s">
        <v>283</v>
      </c>
      <c r="C1301" s="1012" t="s">
        <v>2144</v>
      </c>
      <c r="D1301" s="1012" t="s">
        <v>1116</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2143</v>
      </c>
      <c r="B1302" s="1012" t="s">
        <v>283</v>
      </c>
      <c r="C1302" s="1012" t="s">
        <v>2144</v>
      </c>
      <c r="D1302" s="1012" t="s">
        <v>1116</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2145</v>
      </c>
      <c r="B1303" s="1012" t="s">
        <v>2146</v>
      </c>
      <c r="C1303" s="1012" t="s">
        <v>2147</v>
      </c>
      <c r="D1303" s="1012" t="s">
        <v>1287</v>
      </c>
      <c r="E1303" s="1012" t="s">
        <v>89</v>
      </c>
      <c r="F1303" s="1013">
        <v>39990</v>
      </c>
      <c r="G1303" s="1012" t="s">
        <v>285</v>
      </c>
      <c r="H1303" s="1015">
        <v>71526000</v>
      </c>
      <c r="I1303" s="1015">
        <v>0</v>
      </c>
      <c r="J1303" s="1015">
        <v>27172726.719999999</v>
      </c>
      <c r="K1303" s="1012" t="s">
        <v>898</v>
      </c>
      <c r="L1303" s="1015"/>
      <c r="M1303" s="1015"/>
      <c r="N1303" s="1016"/>
      <c r="O1303" s="1015"/>
      <c r="P1303" s="1015"/>
      <c r="Q1303" s="1015"/>
      <c r="R1303" s="1015"/>
      <c r="S1303" s="1016"/>
    </row>
    <row r="1304" spans="1:19">
      <c r="A1304" s="1012" t="s">
        <v>2145</v>
      </c>
      <c r="B1304" s="1012" t="s">
        <v>283</v>
      </c>
      <c r="C1304" s="1012" t="s">
        <v>2147</v>
      </c>
      <c r="D1304" s="1012" t="s">
        <v>1287</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2148</v>
      </c>
      <c r="B1305" s="1012" t="s">
        <v>1210</v>
      </c>
      <c r="C1305" s="1012" t="s">
        <v>2149</v>
      </c>
      <c r="D1305" s="1012" t="s">
        <v>1287</v>
      </c>
      <c r="E1305" s="1012" t="s">
        <v>89</v>
      </c>
      <c r="F1305" s="1013">
        <v>39913</v>
      </c>
      <c r="G1305" s="1012" t="s">
        <v>285</v>
      </c>
      <c r="H1305" s="1015">
        <v>2040000</v>
      </c>
      <c r="I1305" s="1015">
        <v>0</v>
      </c>
      <c r="J1305" s="1015">
        <v>5663197.2800000003</v>
      </c>
      <c r="K1305" s="1012" t="s">
        <v>898</v>
      </c>
      <c r="L1305" s="1015"/>
      <c r="M1305" s="1015"/>
      <c r="N1305" s="1016"/>
      <c r="O1305" s="1015"/>
      <c r="P1305" s="1015"/>
      <c r="Q1305" s="1015"/>
      <c r="R1305" s="1015"/>
      <c r="S1305" s="1016"/>
    </row>
    <row r="1306" spans="1:19">
      <c r="A1306" s="1012" t="s">
        <v>2148</v>
      </c>
      <c r="B1306" s="1012" t="s">
        <v>283</v>
      </c>
      <c r="C1306" s="1012" t="s">
        <v>2149</v>
      </c>
      <c r="D1306" s="1012" t="s">
        <v>1287</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2148</v>
      </c>
      <c r="B1307" s="1012" t="s">
        <v>283</v>
      </c>
      <c r="C1307" s="1012" t="s">
        <v>2149</v>
      </c>
      <c r="D1307" s="1012" t="s">
        <v>1287</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2148</v>
      </c>
      <c r="B1308" s="1012" t="s">
        <v>283</v>
      </c>
      <c r="C1308" s="1012" t="s">
        <v>2149</v>
      </c>
      <c r="D1308" s="1012" t="s">
        <v>1287</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2150</v>
      </c>
      <c r="B1309" s="1012" t="s">
        <v>858</v>
      </c>
      <c r="C1309" s="1012" t="s">
        <v>2151</v>
      </c>
      <c r="D1309" s="1012" t="s">
        <v>2152</v>
      </c>
      <c r="E1309" s="1012" t="s">
        <v>239</v>
      </c>
      <c r="F1309" s="1013">
        <v>39801</v>
      </c>
      <c r="G1309" s="1012" t="s">
        <v>284</v>
      </c>
      <c r="H1309" s="1015">
        <v>10000000</v>
      </c>
      <c r="I1309" s="1015">
        <v>0</v>
      </c>
      <c r="J1309" s="1015">
        <v>12070979.199999999</v>
      </c>
      <c r="K1309" s="1012" t="s">
        <v>1196</v>
      </c>
      <c r="L1309" s="1015"/>
      <c r="M1309" s="1015"/>
      <c r="N1309" s="1016"/>
      <c r="O1309" s="1015"/>
      <c r="P1309" s="1015"/>
      <c r="Q1309" s="1015"/>
      <c r="R1309" s="1015"/>
      <c r="S1309" s="1016"/>
    </row>
    <row r="1310" spans="1:19">
      <c r="A1310" s="1012" t="s">
        <v>2150</v>
      </c>
      <c r="B1310" s="1012" t="s">
        <v>283</v>
      </c>
      <c r="C1310" s="1012" t="s">
        <v>2151</v>
      </c>
      <c r="D1310" s="1012" t="s">
        <v>2152</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2150</v>
      </c>
      <c r="B1311" s="1012" t="s">
        <v>283</v>
      </c>
      <c r="C1311" s="1012" t="s">
        <v>2151</v>
      </c>
      <c r="D1311" s="1012" t="s">
        <v>2152</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2153</v>
      </c>
      <c r="B1312" s="1012" t="s">
        <v>1637</v>
      </c>
      <c r="C1312" s="1012" t="s">
        <v>2154</v>
      </c>
      <c r="D1312" s="1012" t="s">
        <v>2155</v>
      </c>
      <c r="E1312" s="1012" t="s">
        <v>246</v>
      </c>
      <c r="F1312" s="1013">
        <v>39843</v>
      </c>
      <c r="G1312" s="1012" t="s">
        <v>284</v>
      </c>
      <c r="H1312" s="1015">
        <v>22000000</v>
      </c>
      <c r="I1312" s="1015">
        <v>0</v>
      </c>
      <c r="J1312" s="1015">
        <v>23287945.109999999</v>
      </c>
      <c r="K1312" s="1012" t="s">
        <v>1196</v>
      </c>
      <c r="L1312" s="1015"/>
      <c r="M1312" s="1015"/>
      <c r="N1312" s="1016"/>
      <c r="O1312" s="1015"/>
      <c r="P1312" s="1015"/>
      <c r="Q1312" s="1015"/>
      <c r="R1312" s="1015"/>
      <c r="S1312" s="1016"/>
    </row>
    <row r="1313" spans="1:19">
      <c r="A1313" s="1012" t="s">
        <v>2153</v>
      </c>
      <c r="B1313" s="1012" t="s">
        <v>283</v>
      </c>
      <c r="C1313" s="1012" t="s">
        <v>2154</v>
      </c>
      <c r="D1313" s="1012" t="s">
        <v>2155</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2153</v>
      </c>
      <c r="B1314" s="1012" t="s">
        <v>283</v>
      </c>
      <c r="C1314" s="1012" t="s">
        <v>2154</v>
      </c>
      <c r="D1314" s="1012" t="s">
        <v>2155</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2156</v>
      </c>
      <c r="B1315" s="1012" t="s">
        <v>891</v>
      </c>
      <c r="C1315" s="1012" t="s">
        <v>2157</v>
      </c>
      <c r="D1315" s="1012" t="s">
        <v>2158</v>
      </c>
      <c r="E1315" s="1012" t="s">
        <v>89</v>
      </c>
      <c r="F1315" s="1013">
        <v>39836</v>
      </c>
      <c r="G1315" s="1012" t="s">
        <v>285</v>
      </c>
      <c r="H1315" s="1015">
        <v>10189000</v>
      </c>
      <c r="I1315" s="1015">
        <v>0</v>
      </c>
      <c r="J1315" s="1015">
        <v>11206989.34</v>
      </c>
      <c r="K1315" s="1012" t="s">
        <v>1196</v>
      </c>
      <c r="L1315" s="1015"/>
      <c r="M1315" s="1015"/>
      <c r="N1315" s="1016"/>
      <c r="O1315" s="1015"/>
      <c r="P1315" s="1015"/>
      <c r="Q1315" s="1015"/>
      <c r="R1315" s="1015"/>
      <c r="S1315" s="1016"/>
    </row>
    <row r="1316" spans="1:19">
      <c r="A1316" s="1012" t="s">
        <v>2156</v>
      </c>
      <c r="B1316" s="1012" t="s">
        <v>283</v>
      </c>
      <c r="C1316" s="1012" t="s">
        <v>2157</v>
      </c>
      <c r="D1316" s="1012" t="s">
        <v>2158</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2159</v>
      </c>
      <c r="B1317" s="1012" t="s">
        <v>1013</v>
      </c>
      <c r="C1317" s="1012" t="s">
        <v>2160</v>
      </c>
      <c r="D1317" s="1012" t="s">
        <v>1155</v>
      </c>
      <c r="E1317" s="1012" t="s">
        <v>52</v>
      </c>
      <c r="F1317" s="1013">
        <v>39822</v>
      </c>
      <c r="G1317" s="1012" t="s">
        <v>284</v>
      </c>
      <c r="H1317" s="1015">
        <v>20000000</v>
      </c>
      <c r="I1317" s="1015">
        <v>0</v>
      </c>
      <c r="J1317" s="1015">
        <v>22834334.780000001</v>
      </c>
      <c r="K1317" s="1012" t="s">
        <v>1196</v>
      </c>
      <c r="L1317" s="1015"/>
      <c r="M1317" s="1015"/>
      <c r="N1317" s="1016"/>
      <c r="O1317" s="1015"/>
      <c r="P1317" s="1015"/>
      <c r="Q1317" s="1015"/>
      <c r="R1317" s="1015"/>
      <c r="S1317" s="1016"/>
    </row>
    <row r="1318" spans="1:19">
      <c r="A1318" s="1012" t="s">
        <v>2159</v>
      </c>
      <c r="B1318" s="1012" t="s">
        <v>283</v>
      </c>
      <c r="C1318" s="1012" t="s">
        <v>2160</v>
      </c>
      <c r="D1318" s="1012" t="s">
        <v>1155</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2159</v>
      </c>
      <c r="B1319" s="1012" t="s">
        <v>283</v>
      </c>
      <c r="C1319" s="1012" t="s">
        <v>2160</v>
      </c>
      <c r="D1319" s="1012" t="s">
        <v>1155</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2161</v>
      </c>
      <c r="B1320" s="1012" t="s">
        <v>924</v>
      </c>
      <c r="C1320" s="1012" t="s">
        <v>2162</v>
      </c>
      <c r="D1320" s="1012" t="s">
        <v>1302</v>
      </c>
      <c r="E1320" s="1012" t="s">
        <v>19</v>
      </c>
      <c r="F1320" s="1013">
        <v>39871</v>
      </c>
      <c r="G1320" s="1012" t="s">
        <v>285</v>
      </c>
      <c r="H1320" s="1015">
        <v>5222000</v>
      </c>
      <c r="I1320" s="1015">
        <v>0</v>
      </c>
      <c r="J1320" s="1015">
        <v>3520137.55</v>
      </c>
      <c r="K1320" s="1012" t="s">
        <v>898</v>
      </c>
      <c r="L1320" s="1015"/>
      <c r="M1320" s="1015"/>
      <c r="N1320" s="1016"/>
      <c r="O1320" s="1015"/>
      <c r="P1320" s="1015"/>
      <c r="Q1320" s="1015"/>
      <c r="R1320" s="1015"/>
      <c r="S1320" s="1016"/>
    </row>
    <row r="1321" spans="1:19">
      <c r="A1321" s="1012" t="s">
        <v>2161</v>
      </c>
      <c r="B1321" s="1012" t="s">
        <v>283</v>
      </c>
      <c r="C1321" s="1012" t="s">
        <v>2162</v>
      </c>
      <c r="D1321" s="1012" t="s">
        <v>1302</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2161</v>
      </c>
      <c r="B1322" s="1012" t="s">
        <v>283</v>
      </c>
      <c r="C1322" s="1012" t="s">
        <v>2162</v>
      </c>
      <c r="D1322" s="1012" t="s">
        <v>1302</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2163</v>
      </c>
      <c r="B1323" s="1012" t="s">
        <v>2164</v>
      </c>
      <c r="C1323" s="1012" t="s">
        <v>2165</v>
      </c>
      <c r="D1323" s="1012" t="s">
        <v>2166</v>
      </c>
      <c r="E1323" s="1012" t="s">
        <v>89</v>
      </c>
      <c r="F1323" s="1013">
        <v>39787</v>
      </c>
      <c r="G1323" s="1012" t="s">
        <v>284</v>
      </c>
      <c r="H1323" s="1015">
        <v>84784000</v>
      </c>
      <c r="I1323" s="1015">
        <v>0</v>
      </c>
      <c r="J1323" s="1015">
        <v>824288.89</v>
      </c>
      <c r="K1323" s="1012" t="s">
        <v>2930</v>
      </c>
      <c r="L1323" s="1015"/>
      <c r="M1323" s="1015"/>
      <c r="N1323" s="1016"/>
      <c r="O1323" s="1015"/>
      <c r="P1323" s="1015"/>
      <c r="Q1323" s="1015"/>
      <c r="R1323" s="1015"/>
      <c r="S1323" s="1016"/>
    </row>
    <row r="1324" spans="1:19">
      <c r="A1324" s="1012" t="s">
        <v>2163</v>
      </c>
      <c r="B1324" s="1012" t="s">
        <v>283</v>
      </c>
      <c r="C1324" s="1012" t="s">
        <v>2165</v>
      </c>
      <c r="D1324" s="1012" t="s">
        <v>2166</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2167</v>
      </c>
      <c r="B1325" s="1012" t="s">
        <v>891</v>
      </c>
      <c r="C1325" s="1012" t="s">
        <v>2168</v>
      </c>
      <c r="D1325" s="1012" t="s">
        <v>997</v>
      </c>
      <c r="E1325" s="1012" t="s">
        <v>998</v>
      </c>
      <c r="F1325" s="1013">
        <v>39857</v>
      </c>
      <c r="G1325" s="1012" t="s">
        <v>285</v>
      </c>
      <c r="H1325" s="1015">
        <v>700000</v>
      </c>
      <c r="I1325" s="1015">
        <v>0</v>
      </c>
      <c r="J1325" s="1015">
        <v>763294.14</v>
      </c>
      <c r="K1325" s="1012" t="s">
        <v>1196</v>
      </c>
      <c r="L1325" s="1015"/>
      <c r="M1325" s="1015"/>
      <c r="N1325" s="1016"/>
      <c r="O1325" s="1015"/>
      <c r="P1325" s="1015"/>
      <c r="Q1325" s="1015"/>
      <c r="R1325" s="1015"/>
      <c r="S1325" s="1016"/>
    </row>
    <row r="1326" spans="1:19">
      <c r="A1326" s="1012" t="s">
        <v>2167</v>
      </c>
      <c r="B1326" s="1012" t="s">
        <v>283</v>
      </c>
      <c r="C1326" s="1012" t="s">
        <v>2168</v>
      </c>
      <c r="D1326" s="1012" t="s">
        <v>997</v>
      </c>
      <c r="E1326" s="1012" t="s">
        <v>998</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2169</v>
      </c>
      <c r="B1327" s="1012" t="s">
        <v>858</v>
      </c>
      <c r="C1327" s="1012" t="s">
        <v>2170</v>
      </c>
      <c r="D1327" s="1012" t="s">
        <v>2171</v>
      </c>
      <c r="E1327" s="1012" t="s">
        <v>1865</v>
      </c>
      <c r="F1327" s="1013">
        <v>39850</v>
      </c>
      <c r="G1327" s="1012" t="s">
        <v>284</v>
      </c>
      <c r="H1327" s="1015">
        <v>16000000</v>
      </c>
      <c r="I1327" s="1015">
        <v>0</v>
      </c>
      <c r="J1327" s="1015">
        <v>18933333.329999998</v>
      </c>
      <c r="K1327" s="1012" t="s">
        <v>1196</v>
      </c>
      <c r="L1327" s="1015"/>
      <c r="M1327" s="1015"/>
      <c r="N1327" s="1016"/>
      <c r="O1327" s="1015"/>
      <c r="P1327" s="1015"/>
      <c r="Q1327" s="1015"/>
      <c r="R1327" s="1015"/>
      <c r="S1327" s="1016"/>
    </row>
    <row r="1328" spans="1:19">
      <c r="A1328" s="1012" t="s">
        <v>2169</v>
      </c>
      <c r="B1328" s="1012" t="s">
        <v>283</v>
      </c>
      <c r="C1328" s="1012" t="s">
        <v>2170</v>
      </c>
      <c r="D1328" s="1012" t="s">
        <v>2171</v>
      </c>
      <c r="E1328" s="1012" t="s">
        <v>1865</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2169</v>
      </c>
      <c r="B1329" s="1012" t="s">
        <v>283</v>
      </c>
      <c r="C1329" s="1012" t="s">
        <v>2170</v>
      </c>
      <c r="D1329" s="1012" t="s">
        <v>2171</v>
      </c>
      <c r="E1329" s="1012" t="s">
        <v>1865</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2172</v>
      </c>
      <c r="B1330" s="1012" t="s">
        <v>891</v>
      </c>
      <c r="C1330" s="1012" t="s">
        <v>2173</v>
      </c>
      <c r="D1330" s="1012" t="s">
        <v>2174</v>
      </c>
      <c r="E1330" s="1012" t="s">
        <v>217</v>
      </c>
      <c r="F1330" s="1013">
        <v>39864</v>
      </c>
      <c r="G1330" s="1012" t="s">
        <v>285</v>
      </c>
      <c r="H1330" s="1015">
        <v>10000000</v>
      </c>
      <c r="I1330" s="1015">
        <v>0</v>
      </c>
      <c r="J1330" s="1015">
        <v>12844226.310000001</v>
      </c>
      <c r="K1330" s="1012" t="s">
        <v>1196</v>
      </c>
      <c r="L1330" s="1015"/>
      <c r="M1330" s="1015"/>
      <c r="N1330" s="1016"/>
      <c r="O1330" s="1015"/>
      <c r="P1330" s="1015"/>
      <c r="Q1330" s="1015"/>
      <c r="R1330" s="1015"/>
      <c r="S1330" s="1016"/>
    </row>
    <row r="1331" spans="1:19">
      <c r="A1331" s="1012" t="s">
        <v>2172</v>
      </c>
      <c r="B1331" s="1012" t="s">
        <v>283</v>
      </c>
      <c r="C1331" s="1012" t="s">
        <v>2173</v>
      </c>
      <c r="D1331" s="1012" t="s">
        <v>2174</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2175</v>
      </c>
      <c r="B1332" s="1012" t="s">
        <v>924</v>
      </c>
      <c r="C1332" s="1012" t="s">
        <v>2176</v>
      </c>
      <c r="D1332" s="1012" t="s">
        <v>2177</v>
      </c>
      <c r="E1332" s="1012" t="s">
        <v>931</v>
      </c>
      <c r="F1332" s="1013">
        <v>39906</v>
      </c>
      <c r="G1332" s="1012" t="s">
        <v>285</v>
      </c>
      <c r="H1332" s="1015">
        <v>7260000</v>
      </c>
      <c r="I1332" s="1015">
        <v>0</v>
      </c>
      <c r="J1332" s="1015">
        <v>4296561.7300000004</v>
      </c>
      <c r="K1332" s="1012" t="s">
        <v>898</v>
      </c>
      <c r="L1332" s="1015"/>
      <c r="M1332" s="1015"/>
      <c r="N1332" s="1016"/>
      <c r="O1332" s="1015"/>
      <c r="P1332" s="1015"/>
      <c r="Q1332" s="1015"/>
      <c r="R1332" s="1015"/>
      <c r="S1332" s="1016"/>
    </row>
    <row r="1333" spans="1:19">
      <c r="A1333" s="1012" t="s">
        <v>2175</v>
      </c>
      <c r="B1333" s="1012" t="s">
        <v>283</v>
      </c>
      <c r="C1333" s="1012" t="s">
        <v>2176</v>
      </c>
      <c r="D1333" s="1012" t="s">
        <v>2177</v>
      </c>
      <c r="E1333" s="1012" t="s">
        <v>931</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2178</v>
      </c>
      <c r="B1334" s="1012" t="s">
        <v>860</v>
      </c>
      <c r="C1334" s="1012" t="s">
        <v>2179</v>
      </c>
      <c r="D1334" s="1012" t="s">
        <v>2180</v>
      </c>
      <c r="E1334" s="1012" t="s">
        <v>6</v>
      </c>
      <c r="F1334" s="1013">
        <v>39822</v>
      </c>
      <c r="G1334" s="1012" t="s">
        <v>7</v>
      </c>
      <c r="H1334" s="1015">
        <v>5116000</v>
      </c>
      <c r="I1334" s="1015">
        <v>0</v>
      </c>
      <c r="J1334" s="1015">
        <v>5875583.8899999997</v>
      </c>
      <c r="K1334" s="1012" t="s">
        <v>1196</v>
      </c>
      <c r="L1334" s="1015"/>
      <c r="M1334" s="1015"/>
      <c r="N1334" s="1016"/>
      <c r="O1334" s="1015"/>
      <c r="P1334" s="1015"/>
      <c r="Q1334" s="1015"/>
      <c r="R1334" s="1015"/>
      <c r="S1334" s="1016"/>
    </row>
    <row r="1335" spans="1:19">
      <c r="A1335" s="1012" t="s">
        <v>2178</v>
      </c>
      <c r="B1335" s="1012" t="s">
        <v>283</v>
      </c>
      <c r="C1335" s="1012" t="s">
        <v>2179</v>
      </c>
      <c r="D1335" s="1012" t="s">
        <v>2180</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1194</v>
      </c>
      <c r="C1336" s="1012" t="s">
        <v>2181</v>
      </c>
      <c r="D1336" s="1012" t="s">
        <v>2182</v>
      </c>
      <c r="E1336" s="1012" t="s">
        <v>6</v>
      </c>
      <c r="F1336" s="1013">
        <v>39805</v>
      </c>
      <c r="G1336" s="1012" t="s">
        <v>7</v>
      </c>
      <c r="H1336" s="1015">
        <v>5500000</v>
      </c>
      <c r="I1336" s="1015">
        <v>0</v>
      </c>
      <c r="J1336" s="1015">
        <v>5956041.6600000001</v>
      </c>
      <c r="K1336" s="1012" t="s">
        <v>1196</v>
      </c>
      <c r="L1336" s="1015"/>
      <c r="M1336" s="1015"/>
      <c r="N1336" s="1016"/>
      <c r="O1336" s="1015"/>
      <c r="P1336" s="1015"/>
      <c r="Q1336" s="1015"/>
      <c r="R1336" s="1015"/>
      <c r="S1336" s="1016"/>
    </row>
    <row r="1337" spans="1:19">
      <c r="A1337" s="1012" t="s">
        <v>3</v>
      </c>
      <c r="B1337" s="1012" t="s">
        <v>283</v>
      </c>
      <c r="C1337" s="1012" t="s">
        <v>2181</v>
      </c>
      <c r="D1337" s="1012" t="s">
        <v>2182</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2183</v>
      </c>
      <c r="B1338" s="1012" t="s">
        <v>891</v>
      </c>
      <c r="C1338" s="1012" t="s">
        <v>2184</v>
      </c>
      <c r="D1338" s="1012" t="s">
        <v>2185</v>
      </c>
      <c r="E1338" s="1012" t="s">
        <v>1273</v>
      </c>
      <c r="F1338" s="1013">
        <v>39801</v>
      </c>
      <c r="G1338" s="1012" t="s">
        <v>285</v>
      </c>
      <c r="H1338" s="1015">
        <v>1834000</v>
      </c>
      <c r="I1338" s="1015">
        <v>0</v>
      </c>
      <c r="J1338" s="1015">
        <v>2339348.6</v>
      </c>
      <c r="K1338" s="1012" t="s">
        <v>1196</v>
      </c>
      <c r="L1338" s="1015"/>
      <c r="M1338" s="1015"/>
      <c r="N1338" s="1016"/>
      <c r="O1338" s="1015"/>
      <c r="P1338" s="1015"/>
      <c r="Q1338" s="1015"/>
      <c r="R1338" s="1015"/>
      <c r="S1338" s="1016"/>
    </row>
    <row r="1339" spans="1:19">
      <c r="A1339" s="1012" t="s">
        <v>2183</v>
      </c>
      <c r="B1339" s="1012" t="s">
        <v>283</v>
      </c>
      <c r="C1339" s="1012" t="s">
        <v>2184</v>
      </c>
      <c r="D1339" s="1012" t="s">
        <v>2185</v>
      </c>
      <c r="E1339" s="1012" t="s">
        <v>1273</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2186</v>
      </c>
      <c r="B1340" s="1012" t="s">
        <v>2187</v>
      </c>
      <c r="C1340" s="1012" t="s">
        <v>2188</v>
      </c>
      <c r="D1340" s="1012" t="s">
        <v>2189</v>
      </c>
      <c r="E1340" s="1012" t="s">
        <v>1080</v>
      </c>
      <c r="F1340" s="1013">
        <v>39850</v>
      </c>
      <c r="G1340" s="1012" t="s">
        <v>284</v>
      </c>
      <c r="H1340" s="1015">
        <v>6785000</v>
      </c>
      <c r="I1340" s="1015">
        <v>0</v>
      </c>
      <c r="J1340" s="1015">
        <v>4808121</v>
      </c>
      <c r="K1340" s="1012" t="s">
        <v>898</v>
      </c>
      <c r="L1340" s="1015"/>
      <c r="M1340" s="1015"/>
      <c r="N1340" s="1016"/>
      <c r="O1340" s="1015"/>
      <c r="P1340" s="1015"/>
      <c r="Q1340" s="1015"/>
      <c r="R1340" s="1015"/>
      <c r="S1340" s="1016"/>
    </row>
    <row r="1341" spans="1:19">
      <c r="A1341" s="1012" t="s">
        <v>2186</v>
      </c>
      <c r="B1341" s="1012" t="s">
        <v>283</v>
      </c>
      <c r="C1341" s="1012" t="s">
        <v>2188</v>
      </c>
      <c r="D1341" s="1012" t="s">
        <v>2189</v>
      </c>
      <c r="E1341" s="1012" t="s">
        <v>1080</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2190</v>
      </c>
      <c r="B1342" s="1012" t="s">
        <v>1049</v>
      </c>
      <c r="C1342" s="1012" t="s">
        <v>2191</v>
      </c>
      <c r="D1342" s="1012" t="s">
        <v>2192</v>
      </c>
      <c r="E1342" s="1012" t="s">
        <v>246</v>
      </c>
      <c r="F1342" s="1013">
        <v>39801</v>
      </c>
      <c r="G1342" s="1012" t="s">
        <v>284</v>
      </c>
      <c r="H1342" s="1015">
        <v>14700000</v>
      </c>
      <c r="I1342" s="1015">
        <v>0</v>
      </c>
      <c r="J1342" s="1015">
        <v>15703166.66</v>
      </c>
      <c r="K1342" s="1012" t="s">
        <v>1196</v>
      </c>
      <c r="L1342" s="1015"/>
      <c r="M1342" s="1015"/>
      <c r="N1342" s="1016"/>
      <c r="O1342" s="1015"/>
      <c r="P1342" s="1015"/>
      <c r="Q1342" s="1015"/>
      <c r="R1342" s="1015"/>
      <c r="S1342" s="1016"/>
    </row>
    <row r="1343" spans="1:19">
      <c r="A1343" s="1012" t="s">
        <v>2190</v>
      </c>
      <c r="B1343" s="1012" t="s">
        <v>283</v>
      </c>
      <c r="C1343" s="1012" t="s">
        <v>2191</v>
      </c>
      <c r="D1343" s="1012" t="s">
        <v>2192</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2190</v>
      </c>
      <c r="B1344" s="1012" t="s">
        <v>283</v>
      </c>
      <c r="C1344" s="1012" t="s">
        <v>2191</v>
      </c>
      <c r="D1344" s="1012" t="s">
        <v>2192</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2193</v>
      </c>
      <c r="B1345" s="1012" t="s">
        <v>933</v>
      </c>
      <c r="C1345" s="1012" t="s">
        <v>2194</v>
      </c>
      <c r="D1345" s="1012" t="s">
        <v>2195</v>
      </c>
      <c r="E1345" s="1012" t="s">
        <v>60</v>
      </c>
      <c r="F1345" s="1013">
        <v>39885</v>
      </c>
      <c r="G1345" s="1012" t="s">
        <v>285</v>
      </c>
      <c r="H1345" s="1015">
        <v>9516000</v>
      </c>
      <c r="I1345" s="1015">
        <v>0</v>
      </c>
      <c r="J1345" s="1015">
        <v>11291481</v>
      </c>
      <c r="K1345" s="1012" t="s">
        <v>1196</v>
      </c>
      <c r="L1345" s="1015"/>
      <c r="M1345" s="1015"/>
      <c r="N1345" s="1016"/>
      <c r="O1345" s="1015"/>
      <c r="P1345" s="1015"/>
      <c r="Q1345" s="1015"/>
      <c r="R1345" s="1015"/>
      <c r="S1345" s="1016"/>
    </row>
    <row r="1346" spans="1:19">
      <c r="A1346" s="1012" t="s">
        <v>2193</v>
      </c>
      <c r="B1346" s="1012" t="s">
        <v>283</v>
      </c>
      <c r="C1346" s="1012" t="s">
        <v>2194</v>
      </c>
      <c r="D1346" s="1012" t="s">
        <v>2195</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2196</v>
      </c>
      <c r="B1347" s="1012" t="s">
        <v>900</v>
      </c>
      <c r="C1347" s="1012" t="s">
        <v>2197</v>
      </c>
      <c r="D1347" s="1012" t="s">
        <v>1489</v>
      </c>
      <c r="E1347" s="1012" t="s">
        <v>967</v>
      </c>
      <c r="F1347" s="1013">
        <v>39843</v>
      </c>
      <c r="G1347" s="1012" t="s">
        <v>285</v>
      </c>
      <c r="H1347" s="1015">
        <v>4734000</v>
      </c>
      <c r="I1347" s="1015">
        <v>0</v>
      </c>
      <c r="J1347" s="1015">
        <v>5623958.5</v>
      </c>
      <c r="K1347" s="1012" t="s">
        <v>1196</v>
      </c>
      <c r="L1347" s="1015"/>
      <c r="M1347" s="1015"/>
      <c r="N1347" s="1016"/>
      <c r="O1347" s="1015"/>
      <c r="P1347" s="1015"/>
      <c r="Q1347" s="1015"/>
      <c r="R1347" s="1015"/>
      <c r="S1347" s="1016"/>
    </row>
    <row r="1348" spans="1:19">
      <c r="A1348" s="1012" t="s">
        <v>2196</v>
      </c>
      <c r="B1348" s="1012" t="s">
        <v>283</v>
      </c>
      <c r="C1348" s="1012" t="s">
        <v>2197</v>
      </c>
      <c r="D1348" s="1012" t="s">
        <v>1489</v>
      </c>
      <c r="E1348" s="1012" t="s">
        <v>967</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2198</v>
      </c>
      <c r="B1349" s="1012" t="s">
        <v>858</v>
      </c>
      <c r="C1349" s="1012" t="s">
        <v>2199</v>
      </c>
      <c r="D1349" s="1012" t="s">
        <v>286</v>
      </c>
      <c r="E1349" s="1012" t="s">
        <v>56</v>
      </c>
      <c r="F1349" s="1013">
        <v>39749</v>
      </c>
      <c r="G1349" s="1012" t="s">
        <v>284</v>
      </c>
      <c r="H1349" s="1015">
        <v>10000000000</v>
      </c>
      <c r="I1349" s="1015">
        <v>0</v>
      </c>
      <c r="J1349" s="1015">
        <v>11268055555.110001</v>
      </c>
      <c r="K1349" s="1012" t="s">
        <v>1196</v>
      </c>
      <c r="L1349" s="1015"/>
      <c r="M1349" s="1015"/>
      <c r="N1349" s="1016"/>
      <c r="O1349" s="1015"/>
      <c r="P1349" s="1015"/>
      <c r="Q1349" s="1015"/>
      <c r="R1349" s="1015"/>
      <c r="S1349" s="1016"/>
    </row>
    <row r="1350" spans="1:19">
      <c r="A1350" s="1012" t="s">
        <v>2198</v>
      </c>
      <c r="B1350" s="1012" t="s">
        <v>283</v>
      </c>
      <c r="C1350" s="1012" t="s">
        <v>2199</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2198</v>
      </c>
      <c r="B1351" s="1012" t="s">
        <v>283</v>
      </c>
      <c r="C1351" s="1012" t="s">
        <v>2199</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2200</v>
      </c>
      <c r="B1352" s="1012" t="s">
        <v>891</v>
      </c>
      <c r="C1352" s="1012" t="s">
        <v>2201</v>
      </c>
      <c r="D1352" s="1012" t="s">
        <v>2202</v>
      </c>
      <c r="E1352" s="1012" t="s">
        <v>948</v>
      </c>
      <c r="F1352" s="1013">
        <v>39829</v>
      </c>
      <c r="G1352" s="1012" t="s">
        <v>285</v>
      </c>
      <c r="H1352" s="1015">
        <v>13000000</v>
      </c>
      <c r="I1352" s="1015">
        <v>0</v>
      </c>
      <c r="J1352" s="1015">
        <v>15429122.220000001</v>
      </c>
      <c r="K1352" s="1012" t="s">
        <v>1196</v>
      </c>
      <c r="L1352" s="1015"/>
      <c r="M1352" s="1015"/>
      <c r="N1352" s="1016"/>
      <c r="O1352" s="1015"/>
      <c r="P1352" s="1015"/>
      <c r="Q1352" s="1015"/>
      <c r="R1352" s="1015"/>
      <c r="S1352" s="1016"/>
    </row>
    <row r="1353" spans="1:19">
      <c r="A1353" s="1012" t="s">
        <v>2200</v>
      </c>
      <c r="B1353" s="1012" t="s">
        <v>283</v>
      </c>
      <c r="C1353" s="1012" t="s">
        <v>2201</v>
      </c>
      <c r="D1353" s="1012" t="s">
        <v>2202</v>
      </c>
      <c r="E1353" s="1012" t="s">
        <v>948</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2203</v>
      </c>
      <c r="B1354" s="1012" t="s">
        <v>891</v>
      </c>
      <c r="C1354" s="1012" t="s">
        <v>2204</v>
      </c>
      <c r="D1354" s="1012" t="s">
        <v>2205</v>
      </c>
      <c r="E1354" s="1012" t="s">
        <v>60</v>
      </c>
      <c r="F1354" s="1013">
        <v>39836</v>
      </c>
      <c r="G1354" s="1012" t="s">
        <v>285</v>
      </c>
      <c r="H1354" s="1015">
        <v>6216000</v>
      </c>
      <c r="I1354" s="1015">
        <v>0</v>
      </c>
      <c r="J1354" s="1015">
        <v>7803377.3799999999</v>
      </c>
      <c r="K1354" s="1012" t="s">
        <v>1196</v>
      </c>
      <c r="L1354" s="1015"/>
      <c r="M1354" s="1015"/>
      <c r="N1354" s="1016"/>
      <c r="O1354" s="1015"/>
      <c r="P1354" s="1015"/>
      <c r="Q1354" s="1015"/>
      <c r="R1354" s="1015"/>
      <c r="S1354" s="1016"/>
    </row>
    <row r="1355" spans="1:19">
      <c r="A1355" s="1012" t="s">
        <v>2203</v>
      </c>
      <c r="B1355" s="1012" t="s">
        <v>283</v>
      </c>
      <c r="C1355" s="1012" t="s">
        <v>2204</v>
      </c>
      <c r="D1355" s="1012" t="s">
        <v>2205</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2203</v>
      </c>
      <c r="B1356" s="1012" t="s">
        <v>283</v>
      </c>
      <c r="C1356" s="1012" t="s">
        <v>2204</v>
      </c>
      <c r="D1356" s="1012" t="s">
        <v>2205</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2206</v>
      </c>
      <c r="B1357" s="1012" t="s">
        <v>905</v>
      </c>
      <c r="C1357" s="1012" t="s">
        <v>2207</v>
      </c>
      <c r="D1357" s="1012" t="s">
        <v>2031</v>
      </c>
      <c r="E1357" s="1012" t="s">
        <v>19</v>
      </c>
      <c r="F1357" s="1013">
        <v>40081</v>
      </c>
      <c r="G1357" s="1012" t="s">
        <v>285</v>
      </c>
      <c r="H1357" s="1015">
        <v>3300000</v>
      </c>
      <c r="I1357" s="1015">
        <v>0</v>
      </c>
      <c r="J1357" s="1015">
        <v>4069975.55</v>
      </c>
      <c r="K1357" s="1012" t="s">
        <v>898</v>
      </c>
      <c r="L1357" s="1015"/>
      <c r="M1357" s="1015"/>
      <c r="N1357" s="1016"/>
      <c r="O1357" s="1015"/>
      <c r="P1357" s="1015"/>
      <c r="Q1357" s="1015"/>
      <c r="R1357" s="1015"/>
      <c r="S1357" s="1016"/>
    </row>
    <row r="1358" spans="1:19">
      <c r="A1358" s="1012" t="s">
        <v>2206</v>
      </c>
      <c r="B1358" s="1012" t="s">
        <v>283</v>
      </c>
      <c r="C1358" s="1012" t="s">
        <v>2207</v>
      </c>
      <c r="D1358" s="1012" t="s">
        <v>2031</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2206</v>
      </c>
      <c r="B1359" s="1012" t="s">
        <v>283</v>
      </c>
      <c r="C1359" s="1012" t="s">
        <v>2207</v>
      </c>
      <c r="D1359" s="1012" t="s">
        <v>2031</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2208</v>
      </c>
      <c r="B1360" s="1012" t="s">
        <v>891</v>
      </c>
      <c r="C1360" s="1012" t="s">
        <v>2209</v>
      </c>
      <c r="D1360" s="1012" t="s">
        <v>2210</v>
      </c>
      <c r="E1360" s="1012" t="s">
        <v>166</v>
      </c>
      <c r="F1360" s="1013">
        <v>39899</v>
      </c>
      <c r="G1360" s="1012" t="s">
        <v>285</v>
      </c>
      <c r="H1360" s="1015">
        <v>7723000</v>
      </c>
      <c r="I1360" s="1015">
        <v>0</v>
      </c>
      <c r="J1360" s="1015">
        <v>9206289.9000000004</v>
      </c>
      <c r="K1360" s="1012" t="s">
        <v>1196</v>
      </c>
      <c r="L1360" s="1015"/>
      <c r="M1360" s="1015"/>
      <c r="N1360" s="1016"/>
      <c r="O1360" s="1015"/>
      <c r="P1360" s="1015"/>
      <c r="Q1360" s="1015"/>
      <c r="R1360" s="1015"/>
      <c r="S1360" s="1016"/>
    </row>
    <row r="1361" spans="1:19">
      <c r="A1361" s="1012" t="s">
        <v>2208</v>
      </c>
      <c r="B1361" s="1012" t="s">
        <v>283</v>
      </c>
      <c r="C1361" s="1012" t="s">
        <v>2209</v>
      </c>
      <c r="D1361" s="1012" t="s">
        <v>2210</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2211</v>
      </c>
      <c r="B1362" s="1012" t="s">
        <v>953</v>
      </c>
      <c r="C1362" s="1012" t="s">
        <v>2212</v>
      </c>
      <c r="D1362" s="1012" t="s">
        <v>1709</v>
      </c>
      <c r="E1362" s="1012" t="s">
        <v>153</v>
      </c>
      <c r="F1362" s="1013">
        <v>39805</v>
      </c>
      <c r="G1362" s="1012" t="s">
        <v>284</v>
      </c>
      <c r="H1362" s="1015">
        <v>32382000</v>
      </c>
      <c r="I1362" s="1015">
        <v>0</v>
      </c>
      <c r="J1362" s="1015">
        <v>37608789</v>
      </c>
      <c r="K1362" s="1012" t="s">
        <v>1196</v>
      </c>
      <c r="L1362" s="1015"/>
      <c r="M1362" s="1015"/>
      <c r="N1362" s="1016"/>
      <c r="O1362" s="1015"/>
      <c r="P1362" s="1015"/>
      <c r="Q1362" s="1015"/>
      <c r="R1362" s="1015"/>
      <c r="S1362" s="1016"/>
    </row>
    <row r="1363" spans="1:19">
      <c r="A1363" s="1012" t="s">
        <v>2211</v>
      </c>
      <c r="B1363" s="1012" t="s">
        <v>283</v>
      </c>
      <c r="C1363" s="1012" t="s">
        <v>2212</v>
      </c>
      <c r="D1363" s="1012" t="s">
        <v>1709</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2211</v>
      </c>
      <c r="B1364" s="1012" t="s">
        <v>283</v>
      </c>
      <c r="C1364" s="1012" t="s">
        <v>2212</v>
      </c>
      <c r="D1364" s="1012" t="s">
        <v>1709</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2213</v>
      </c>
      <c r="B1365" s="1012" t="s">
        <v>924</v>
      </c>
      <c r="C1365" s="1012" t="s">
        <v>2214</v>
      </c>
      <c r="D1365" s="1012" t="s">
        <v>2215</v>
      </c>
      <c r="E1365" s="1012" t="s">
        <v>894</v>
      </c>
      <c r="F1365" s="1013">
        <v>39899</v>
      </c>
      <c r="G1365" s="1012" t="s">
        <v>285</v>
      </c>
      <c r="H1365" s="1015">
        <v>4000000</v>
      </c>
      <c r="I1365" s="1015">
        <v>0</v>
      </c>
      <c r="J1365" s="1015">
        <v>956066.67</v>
      </c>
      <c r="K1365" s="1012" t="s">
        <v>898</v>
      </c>
      <c r="L1365" s="1015"/>
      <c r="M1365" s="1015"/>
      <c r="N1365" s="1016"/>
      <c r="O1365" s="1015"/>
      <c r="P1365" s="1015"/>
      <c r="Q1365" s="1015"/>
      <c r="R1365" s="1015"/>
      <c r="S1365" s="1016"/>
    </row>
    <row r="1366" spans="1:19">
      <c r="A1366" s="1012" t="s">
        <v>2213</v>
      </c>
      <c r="B1366" s="1012" t="s">
        <v>283</v>
      </c>
      <c r="C1366" s="1012" t="s">
        <v>2214</v>
      </c>
      <c r="D1366" s="1012" t="s">
        <v>2215</v>
      </c>
      <c r="E1366" s="1012" t="s">
        <v>894</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2216</v>
      </c>
      <c r="B1367" s="1012" t="s">
        <v>1226</v>
      </c>
      <c r="C1367" s="1012" t="s">
        <v>2217</v>
      </c>
      <c r="D1367" s="1012" t="s">
        <v>882</v>
      </c>
      <c r="E1367" s="1012" t="s">
        <v>6</v>
      </c>
      <c r="F1367" s="1013">
        <v>39773</v>
      </c>
      <c r="G1367" s="1012" t="s">
        <v>284</v>
      </c>
      <c r="H1367" s="1015">
        <v>67000000</v>
      </c>
      <c r="I1367" s="1015">
        <v>0</v>
      </c>
      <c r="J1367" s="1015">
        <v>81249317.200000003</v>
      </c>
      <c r="K1367" s="1012" t="s">
        <v>1196</v>
      </c>
      <c r="L1367" s="1015"/>
      <c r="M1367" s="1015"/>
      <c r="N1367" s="1016"/>
      <c r="O1367" s="1015"/>
      <c r="P1367" s="1015"/>
      <c r="Q1367" s="1015"/>
      <c r="R1367" s="1015"/>
      <c r="S1367" s="1016"/>
    </row>
    <row r="1368" spans="1:19">
      <c r="A1368" s="1012" t="s">
        <v>2216</v>
      </c>
      <c r="B1368" s="1012" t="s">
        <v>283</v>
      </c>
      <c r="C1368" s="1012" t="s">
        <v>2217</v>
      </c>
      <c r="D1368" s="1012" t="s">
        <v>882</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2216</v>
      </c>
      <c r="B1369" s="1012" t="s">
        <v>283</v>
      </c>
      <c r="C1369" s="1012" t="s">
        <v>2217</v>
      </c>
      <c r="D1369" s="1012" t="s">
        <v>882</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2218</v>
      </c>
      <c r="B1370" s="1012" t="s">
        <v>905</v>
      </c>
      <c r="C1370" s="1012" t="s">
        <v>2219</v>
      </c>
      <c r="D1370" s="1012" t="s">
        <v>2220</v>
      </c>
      <c r="E1370" s="1012" t="s">
        <v>1865</v>
      </c>
      <c r="F1370" s="1013">
        <v>39871</v>
      </c>
      <c r="G1370" s="1012" t="s">
        <v>285</v>
      </c>
      <c r="H1370" s="1015">
        <v>24664000</v>
      </c>
      <c r="I1370" s="1015">
        <v>0</v>
      </c>
      <c r="J1370" s="1015">
        <v>21471087.899999999</v>
      </c>
      <c r="K1370" s="1012" t="s">
        <v>898</v>
      </c>
      <c r="L1370" s="1015"/>
      <c r="M1370" s="1015"/>
      <c r="N1370" s="1016"/>
      <c r="O1370" s="1015"/>
      <c r="P1370" s="1015"/>
      <c r="Q1370" s="1015"/>
      <c r="R1370" s="1015"/>
      <c r="S1370" s="1016"/>
    </row>
    <row r="1371" spans="1:19">
      <c r="A1371" s="1012" t="s">
        <v>2218</v>
      </c>
      <c r="B1371" s="1012" t="s">
        <v>283</v>
      </c>
      <c r="C1371" s="1012" t="s">
        <v>2219</v>
      </c>
      <c r="D1371" s="1012" t="s">
        <v>2220</v>
      </c>
      <c r="E1371" s="1012" t="s">
        <v>1865</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2218</v>
      </c>
      <c r="B1372" s="1012" t="s">
        <v>283</v>
      </c>
      <c r="C1372" s="1012" t="s">
        <v>2219</v>
      </c>
      <c r="D1372" s="1012" t="s">
        <v>2220</v>
      </c>
      <c r="E1372" s="1012" t="s">
        <v>1865</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2218</v>
      </c>
      <c r="B1373" s="1012" t="s">
        <v>283</v>
      </c>
      <c r="C1373" s="1012" t="s">
        <v>2219</v>
      </c>
      <c r="D1373" s="1012" t="s">
        <v>2220</v>
      </c>
      <c r="E1373" s="1012" t="s">
        <v>1865</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2221</v>
      </c>
      <c r="B1374" s="1012" t="s">
        <v>1354</v>
      </c>
      <c r="C1374" s="1012" t="s">
        <v>2222</v>
      </c>
      <c r="D1374" s="1012" t="s">
        <v>2223</v>
      </c>
      <c r="E1374" s="1012" t="s">
        <v>239</v>
      </c>
      <c r="F1374" s="1013">
        <v>39794</v>
      </c>
      <c r="G1374" s="1012" t="s">
        <v>284</v>
      </c>
      <c r="H1374" s="1015">
        <v>150000000</v>
      </c>
      <c r="I1374" s="1015">
        <v>0</v>
      </c>
      <c r="J1374" s="1015">
        <v>167958333.33000001</v>
      </c>
      <c r="K1374" s="1012" t="s">
        <v>1196</v>
      </c>
      <c r="L1374" s="1015"/>
      <c r="M1374" s="1015"/>
      <c r="N1374" s="1016"/>
      <c r="O1374" s="1015"/>
      <c r="P1374" s="1015"/>
      <c r="Q1374" s="1015"/>
      <c r="R1374" s="1015"/>
      <c r="S1374" s="1016"/>
    </row>
    <row r="1375" spans="1:19">
      <c r="A1375" s="1012" t="s">
        <v>2221</v>
      </c>
      <c r="B1375" s="1012" t="s">
        <v>283</v>
      </c>
      <c r="C1375" s="1012" t="s">
        <v>2222</v>
      </c>
      <c r="D1375" s="1012" t="s">
        <v>2223</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2221</v>
      </c>
      <c r="B1376" s="1012" t="s">
        <v>283</v>
      </c>
      <c r="C1376" s="1012" t="s">
        <v>2222</v>
      </c>
      <c r="D1376" s="1012" t="s">
        <v>2223</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2224</v>
      </c>
      <c r="B1377" s="1012" t="s">
        <v>1593</v>
      </c>
      <c r="C1377" s="1012" t="s">
        <v>2225</v>
      </c>
      <c r="D1377" s="1012" t="s">
        <v>1145</v>
      </c>
      <c r="E1377" s="1012" t="s">
        <v>903</v>
      </c>
      <c r="F1377" s="1013">
        <v>40158</v>
      </c>
      <c r="G1377" s="1012" t="s">
        <v>922</v>
      </c>
      <c r="H1377" s="1015">
        <v>2000000</v>
      </c>
      <c r="I1377" s="1015">
        <v>0</v>
      </c>
      <c r="J1377" s="1015">
        <v>2276190</v>
      </c>
      <c r="K1377" s="1012" t="s">
        <v>1196</v>
      </c>
      <c r="L1377" s="1015"/>
      <c r="M1377" s="1015"/>
      <c r="N1377" s="1016"/>
      <c r="O1377" s="1015"/>
      <c r="P1377" s="1015"/>
      <c r="Q1377" s="1015"/>
      <c r="R1377" s="1015"/>
      <c r="S1377" s="1016"/>
    </row>
    <row r="1378" spans="1:19">
      <c r="A1378" s="1012" t="s">
        <v>2224</v>
      </c>
      <c r="B1378" s="1012" t="s">
        <v>283</v>
      </c>
      <c r="C1378" s="1012" t="s">
        <v>2225</v>
      </c>
      <c r="D1378" s="1012" t="s">
        <v>1145</v>
      </c>
      <c r="E1378" s="1012" t="s">
        <v>903</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2226</v>
      </c>
      <c r="B1379" s="1012" t="s">
        <v>2146</v>
      </c>
      <c r="C1379" s="1012" t="s">
        <v>2227</v>
      </c>
      <c r="D1379" s="1012" t="s">
        <v>1287</v>
      </c>
      <c r="E1379" s="1012" t="s">
        <v>89</v>
      </c>
      <c r="F1379" s="1013">
        <v>39990</v>
      </c>
      <c r="G1379" s="1012" t="s">
        <v>284</v>
      </c>
      <c r="H1379" s="1015">
        <v>6880000</v>
      </c>
      <c r="I1379" s="1015">
        <v>0</v>
      </c>
      <c r="J1379" s="1015">
        <v>2613714.23</v>
      </c>
      <c r="K1379" s="1012" t="s">
        <v>898</v>
      </c>
      <c r="L1379" s="1015"/>
      <c r="M1379" s="1015"/>
      <c r="N1379" s="1016"/>
      <c r="O1379" s="1015"/>
      <c r="P1379" s="1015"/>
      <c r="Q1379" s="1015"/>
      <c r="R1379" s="1015"/>
      <c r="S1379" s="1016"/>
    </row>
    <row r="1380" spans="1:19">
      <c r="A1380" s="1012" t="s">
        <v>2226</v>
      </c>
      <c r="B1380" s="1012" t="s">
        <v>283</v>
      </c>
      <c r="C1380" s="1012" t="s">
        <v>2227</v>
      </c>
      <c r="D1380" s="1012" t="s">
        <v>1287</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2228</v>
      </c>
      <c r="B1381" s="1012" t="s">
        <v>2229</v>
      </c>
      <c r="C1381" s="1012" t="s">
        <v>2230</v>
      </c>
      <c r="D1381" s="1012" t="s">
        <v>882</v>
      </c>
      <c r="E1381" s="1012" t="s">
        <v>6</v>
      </c>
      <c r="F1381" s="1013">
        <v>39801</v>
      </c>
      <c r="G1381" s="1012" t="s">
        <v>285</v>
      </c>
      <c r="H1381" s="1015">
        <v>10000000</v>
      </c>
      <c r="I1381" s="1015">
        <v>0</v>
      </c>
      <c r="J1381" s="1015">
        <v>5211027.78</v>
      </c>
      <c r="K1381" s="1012" t="s">
        <v>898</v>
      </c>
      <c r="L1381" s="1015"/>
      <c r="M1381" s="1015"/>
      <c r="N1381" s="1016"/>
      <c r="O1381" s="1015"/>
      <c r="P1381" s="1015"/>
      <c r="Q1381" s="1015"/>
      <c r="R1381" s="1015"/>
      <c r="S1381" s="1016"/>
    </row>
    <row r="1382" spans="1:19">
      <c r="A1382" s="1012" t="s">
        <v>2228</v>
      </c>
      <c r="B1382" s="1012" t="s">
        <v>283</v>
      </c>
      <c r="C1382" s="1012" t="s">
        <v>2230</v>
      </c>
      <c r="D1382" s="1012" t="s">
        <v>882</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2231</v>
      </c>
      <c r="B1383" s="1012" t="s">
        <v>1593</v>
      </c>
      <c r="C1383" s="1012" t="s">
        <v>2232</v>
      </c>
      <c r="D1383" s="1012" t="s">
        <v>962</v>
      </c>
      <c r="E1383" s="1012" t="s">
        <v>998</v>
      </c>
      <c r="F1383" s="1013">
        <v>39983</v>
      </c>
      <c r="G1383" s="1012" t="s">
        <v>922</v>
      </c>
      <c r="H1383" s="1015">
        <v>2330000</v>
      </c>
      <c r="I1383" s="1015">
        <v>0</v>
      </c>
      <c r="J1383" s="1015">
        <v>3199347.39</v>
      </c>
      <c r="K1383" s="1012" t="s">
        <v>1196</v>
      </c>
      <c r="L1383" s="1015"/>
      <c r="M1383" s="1015"/>
      <c r="N1383" s="1016"/>
      <c r="O1383" s="1015"/>
      <c r="P1383" s="1015"/>
      <c r="Q1383" s="1015"/>
      <c r="R1383" s="1015"/>
      <c r="S1383" s="1016"/>
    </row>
    <row r="1384" spans="1:19">
      <c r="A1384" s="1012" t="s">
        <v>2231</v>
      </c>
      <c r="B1384" s="1012" t="s">
        <v>283</v>
      </c>
      <c r="C1384" s="1012" t="s">
        <v>2232</v>
      </c>
      <c r="D1384" s="1012" t="s">
        <v>962</v>
      </c>
      <c r="E1384" s="1012" t="s">
        <v>998</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2233</v>
      </c>
      <c r="B1385" s="1012" t="s">
        <v>1013</v>
      </c>
      <c r="C1385" s="1012" t="s">
        <v>2234</v>
      </c>
      <c r="D1385" s="1012" t="s">
        <v>2235</v>
      </c>
      <c r="E1385" s="1012" t="s">
        <v>1273</v>
      </c>
      <c r="F1385" s="1013">
        <v>39829</v>
      </c>
      <c r="G1385" s="1012" t="s">
        <v>284</v>
      </c>
      <c r="H1385" s="1015">
        <v>10000000</v>
      </c>
      <c r="I1385" s="1015">
        <v>0</v>
      </c>
      <c r="J1385" s="1015">
        <v>12041266.67</v>
      </c>
      <c r="K1385" s="1012" t="s">
        <v>1196</v>
      </c>
      <c r="L1385" s="1015"/>
      <c r="M1385" s="1015"/>
      <c r="N1385" s="1016"/>
      <c r="O1385" s="1015"/>
      <c r="P1385" s="1015"/>
      <c r="Q1385" s="1015"/>
      <c r="R1385" s="1015"/>
      <c r="S1385" s="1016"/>
    </row>
    <row r="1386" spans="1:19">
      <c r="A1386" s="1012" t="s">
        <v>2233</v>
      </c>
      <c r="B1386" s="1012" t="s">
        <v>283</v>
      </c>
      <c r="C1386" s="1012" t="s">
        <v>2234</v>
      </c>
      <c r="D1386" s="1012" t="s">
        <v>2235</v>
      </c>
      <c r="E1386" s="1012" t="s">
        <v>1273</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2233</v>
      </c>
      <c r="B1387" s="1012" t="s">
        <v>283</v>
      </c>
      <c r="C1387" s="1012" t="s">
        <v>2234</v>
      </c>
      <c r="D1387" s="1012" t="s">
        <v>2235</v>
      </c>
      <c r="E1387" s="1012" t="s">
        <v>1273</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2236</v>
      </c>
      <c r="B1388" s="1012" t="s">
        <v>891</v>
      </c>
      <c r="C1388" s="1012" t="s">
        <v>2237</v>
      </c>
      <c r="D1388" s="1012" t="s">
        <v>286</v>
      </c>
      <c r="E1388" s="1012" t="s">
        <v>56</v>
      </c>
      <c r="F1388" s="1013">
        <v>39822</v>
      </c>
      <c r="G1388" s="1012" t="s">
        <v>285</v>
      </c>
      <c r="H1388" s="1015">
        <v>267274000</v>
      </c>
      <c r="I1388" s="1015">
        <v>0</v>
      </c>
      <c r="J1388" s="1015">
        <v>346794005.82999998</v>
      </c>
      <c r="K1388" s="1012" t="s">
        <v>1196</v>
      </c>
      <c r="L1388" s="1015"/>
      <c r="M1388" s="1015"/>
      <c r="N1388" s="1016"/>
      <c r="O1388" s="1015"/>
      <c r="P1388" s="1015"/>
      <c r="Q1388" s="1015"/>
      <c r="R1388" s="1015"/>
      <c r="S1388" s="1016"/>
    </row>
    <row r="1389" spans="1:19">
      <c r="A1389" s="1012" t="s">
        <v>2236</v>
      </c>
      <c r="B1389" s="1012" t="s">
        <v>283</v>
      </c>
      <c r="C1389" s="1012" t="s">
        <v>2237</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2238</v>
      </c>
      <c r="B1390" s="1012"/>
      <c r="C1390" s="1012" t="s">
        <v>2239</v>
      </c>
      <c r="D1390" s="1012" t="s">
        <v>1188</v>
      </c>
      <c r="E1390" s="1012" t="s">
        <v>105</v>
      </c>
      <c r="F1390" s="1013">
        <v>39794</v>
      </c>
      <c r="G1390" s="1012" t="s">
        <v>284</v>
      </c>
      <c r="H1390" s="1015">
        <v>52372000</v>
      </c>
      <c r="I1390" s="1015">
        <v>0</v>
      </c>
      <c r="J1390" s="1015">
        <v>70087060.349999994</v>
      </c>
      <c r="K1390" s="1012" t="s">
        <v>898</v>
      </c>
      <c r="L1390" s="1015"/>
      <c r="M1390" s="1015"/>
      <c r="N1390" s="1016"/>
      <c r="O1390" s="1015"/>
      <c r="P1390" s="1015"/>
      <c r="Q1390" s="1015"/>
      <c r="R1390" s="1015"/>
      <c r="S1390" s="1016"/>
    </row>
    <row r="1391" spans="1:19">
      <c r="A1391" s="1012" t="s">
        <v>2238</v>
      </c>
      <c r="B1391" s="1012" t="s">
        <v>283</v>
      </c>
      <c r="C1391" s="1012" t="s">
        <v>2239</v>
      </c>
      <c r="D1391" s="1012" t="s">
        <v>1188</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2238</v>
      </c>
      <c r="B1392" s="1012" t="s">
        <v>283</v>
      </c>
      <c r="C1392" s="1012" t="s">
        <v>2239</v>
      </c>
      <c r="D1392" s="1012" t="s">
        <v>1188</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2238</v>
      </c>
      <c r="B1393" s="1012" t="s">
        <v>283</v>
      </c>
      <c r="C1393" s="1012" t="s">
        <v>2239</v>
      </c>
      <c r="D1393" s="1012" t="s">
        <v>1188</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2238</v>
      </c>
      <c r="B1394" s="1012" t="s">
        <v>283</v>
      </c>
      <c r="C1394" s="1012" t="s">
        <v>2239</v>
      </c>
      <c r="D1394" s="1012" t="s">
        <v>1188</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2240</v>
      </c>
      <c r="B1395" s="1012" t="s">
        <v>900</v>
      </c>
      <c r="C1395" s="1012" t="s">
        <v>2241</v>
      </c>
      <c r="D1395" s="1012" t="s">
        <v>970</v>
      </c>
      <c r="E1395" s="1012" t="s">
        <v>217</v>
      </c>
      <c r="F1395" s="1013">
        <v>39805</v>
      </c>
      <c r="G1395" s="1012" t="s">
        <v>285</v>
      </c>
      <c r="H1395" s="1015">
        <v>14964000</v>
      </c>
      <c r="I1395" s="1015">
        <v>0</v>
      </c>
      <c r="J1395" s="1015">
        <v>17904842.66</v>
      </c>
      <c r="K1395" s="1012" t="s">
        <v>1196</v>
      </c>
      <c r="L1395" s="1015"/>
      <c r="M1395" s="1015"/>
      <c r="N1395" s="1016"/>
      <c r="O1395" s="1015"/>
      <c r="P1395" s="1015"/>
      <c r="Q1395" s="1015"/>
      <c r="R1395" s="1015"/>
      <c r="S1395" s="1016"/>
    </row>
    <row r="1396" spans="1:19">
      <c r="A1396" s="1012" t="s">
        <v>2240</v>
      </c>
      <c r="B1396" s="1012" t="s">
        <v>283</v>
      </c>
      <c r="C1396" s="1012" t="s">
        <v>2241</v>
      </c>
      <c r="D1396" s="1012" t="s">
        <v>970</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2242</v>
      </c>
      <c r="B1397" s="1012" t="s">
        <v>858</v>
      </c>
      <c r="C1397" s="1012" t="s">
        <v>2243</v>
      </c>
      <c r="D1397" s="1012" t="s">
        <v>2244</v>
      </c>
      <c r="E1397" s="1012" t="s">
        <v>1865</v>
      </c>
      <c r="F1397" s="1013">
        <v>39822</v>
      </c>
      <c r="G1397" s="1012" t="s">
        <v>284</v>
      </c>
      <c r="H1397" s="1015">
        <v>10200000</v>
      </c>
      <c r="I1397" s="1015">
        <v>0</v>
      </c>
      <c r="J1397" s="1015">
        <v>12294583.33</v>
      </c>
      <c r="K1397" s="1012" t="s">
        <v>1196</v>
      </c>
      <c r="L1397" s="1015"/>
      <c r="M1397" s="1015"/>
      <c r="N1397" s="1016"/>
      <c r="O1397" s="1015"/>
      <c r="P1397" s="1015"/>
      <c r="Q1397" s="1015"/>
      <c r="R1397" s="1015"/>
      <c r="S1397" s="1016"/>
    </row>
    <row r="1398" spans="1:19">
      <c r="A1398" s="1012" t="s">
        <v>2242</v>
      </c>
      <c r="B1398" s="1012" t="s">
        <v>283</v>
      </c>
      <c r="C1398" s="1012" t="s">
        <v>2243</v>
      </c>
      <c r="D1398" s="1012" t="s">
        <v>2244</v>
      </c>
      <c r="E1398" s="1012" t="s">
        <v>1865</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2242</v>
      </c>
      <c r="B1399" s="1012" t="s">
        <v>283</v>
      </c>
      <c r="C1399" s="1012" t="s">
        <v>2243</v>
      </c>
      <c r="D1399" s="1012" t="s">
        <v>2244</v>
      </c>
      <c r="E1399" s="1012" t="s">
        <v>1865</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2245</v>
      </c>
      <c r="B1400" s="1012" t="s">
        <v>858</v>
      </c>
      <c r="C1400" s="1012" t="s">
        <v>2246</v>
      </c>
      <c r="D1400" s="1012" t="s">
        <v>2247</v>
      </c>
      <c r="E1400" s="1012" t="s">
        <v>1052</v>
      </c>
      <c r="F1400" s="1013">
        <v>39794</v>
      </c>
      <c r="G1400" s="1012" t="s">
        <v>284</v>
      </c>
      <c r="H1400" s="1015">
        <v>4227000</v>
      </c>
      <c r="I1400" s="1015">
        <v>0</v>
      </c>
      <c r="J1400" s="1015">
        <v>5159181.33</v>
      </c>
      <c r="K1400" s="1012" t="s">
        <v>1196</v>
      </c>
      <c r="L1400" s="1015"/>
      <c r="M1400" s="1015"/>
      <c r="N1400" s="1016"/>
      <c r="O1400" s="1015"/>
      <c r="P1400" s="1015"/>
      <c r="Q1400" s="1015"/>
      <c r="R1400" s="1015"/>
      <c r="S1400" s="1016"/>
    </row>
    <row r="1401" spans="1:19">
      <c r="A1401" s="1012" t="s">
        <v>2245</v>
      </c>
      <c r="B1401" s="1012" t="s">
        <v>283</v>
      </c>
      <c r="C1401" s="1012" t="s">
        <v>2246</v>
      </c>
      <c r="D1401" s="1012" t="s">
        <v>2247</v>
      </c>
      <c r="E1401" s="1012" t="s">
        <v>1052</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2245</v>
      </c>
      <c r="B1402" s="1012" t="s">
        <v>283</v>
      </c>
      <c r="C1402" s="1012" t="s">
        <v>2246</v>
      </c>
      <c r="D1402" s="1012" t="s">
        <v>2247</v>
      </c>
      <c r="E1402" s="1012" t="s">
        <v>1052</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2248</v>
      </c>
      <c r="B1403" s="1012" t="s">
        <v>1965</v>
      </c>
      <c r="C1403" s="1012" t="s">
        <v>2249</v>
      </c>
      <c r="D1403" s="1012" t="s">
        <v>2250</v>
      </c>
      <c r="E1403" s="1012" t="s">
        <v>83</v>
      </c>
      <c r="F1403" s="1013">
        <v>39948</v>
      </c>
      <c r="G1403" s="1012" t="s">
        <v>284</v>
      </c>
      <c r="H1403" s="1015">
        <v>1341000</v>
      </c>
      <c r="I1403" s="1015">
        <v>0</v>
      </c>
      <c r="J1403" s="1015">
        <v>2987782.33</v>
      </c>
      <c r="K1403" s="1012" t="s">
        <v>1196</v>
      </c>
      <c r="L1403" s="1015"/>
      <c r="M1403" s="1015"/>
      <c r="N1403" s="1016"/>
      <c r="O1403" s="1015"/>
      <c r="P1403" s="1015"/>
      <c r="Q1403" s="1015"/>
      <c r="R1403" s="1015"/>
      <c r="S1403" s="1016"/>
    </row>
    <row r="1404" spans="1:19">
      <c r="A1404" s="1012" t="s">
        <v>2248</v>
      </c>
      <c r="B1404" s="1012" t="s">
        <v>283</v>
      </c>
      <c r="C1404" s="1012" t="s">
        <v>2249</v>
      </c>
      <c r="D1404" s="1012" t="s">
        <v>2250</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2248</v>
      </c>
      <c r="B1405" s="1012" t="s">
        <v>283</v>
      </c>
      <c r="C1405" s="1012" t="s">
        <v>2249</v>
      </c>
      <c r="D1405" s="1012" t="s">
        <v>2250</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2251</v>
      </c>
      <c r="B1406" s="1012" t="s">
        <v>2252</v>
      </c>
      <c r="C1406" s="1012" t="s">
        <v>2253</v>
      </c>
      <c r="D1406" s="1012" t="s">
        <v>2254</v>
      </c>
      <c r="E1406" s="1012" t="s">
        <v>89</v>
      </c>
      <c r="F1406" s="1013">
        <v>39864</v>
      </c>
      <c r="G1406" s="1012" t="s">
        <v>284</v>
      </c>
      <c r="H1406" s="1015">
        <v>17211000</v>
      </c>
      <c r="I1406" s="1015">
        <v>0</v>
      </c>
      <c r="J1406" s="1015">
        <v>6442172.5</v>
      </c>
      <c r="K1406" s="1012" t="s">
        <v>898</v>
      </c>
      <c r="L1406" s="1015"/>
      <c r="M1406" s="1015"/>
      <c r="N1406" s="1016"/>
      <c r="O1406" s="1015"/>
      <c r="P1406" s="1015"/>
      <c r="Q1406" s="1015"/>
      <c r="R1406" s="1015"/>
      <c r="S1406" s="1016"/>
    </row>
    <row r="1407" spans="1:19">
      <c r="A1407" s="1012" t="s">
        <v>2251</v>
      </c>
      <c r="B1407" s="1012" t="s">
        <v>283</v>
      </c>
      <c r="C1407" s="1012" t="s">
        <v>2253</v>
      </c>
      <c r="D1407" s="1012" t="s">
        <v>2254</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2255</v>
      </c>
      <c r="B1408" s="1012" t="s">
        <v>858</v>
      </c>
      <c r="C1408" s="1012" t="s">
        <v>2256</v>
      </c>
      <c r="D1408" s="1012" t="s">
        <v>1287</v>
      </c>
      <c r="E1408" s="1012" t="s">
        <v>89</v>
      </c>
      <c r="F1408" s="1013">
        <v>39766</v>
      </c>
      <c r="G1408" s="1012" t="s">
        <v>284</v>
      </c>
      <c r="H1408" s="1015">
        <v>1576000000</v>
      </c>
      <c r="I1408" s="1015">
        <v>0</v>
      </c>
      <c r="J1408" s="1015">
        <v>1709623333.3499999</v>
      </c>
      <c r="K1408" s="1012" t="s">
        <v>1196</v>
      </c>
      <c r="L1408" s="1015"/>
      <c r="M1408" s="1015"/>
      <c r="N1408" s="1016"/>
      <c r="O1408" s="1015"/>
      <c r="P1408" s="1015"/>
      <c r="Q1408" s="1015"/>
      <c r="R1408" s="1015"/>
      <c r="S1408" s="1016"/>
    </row>
    <row r="1409" spans="1:19">
      <c r="A1409" s="1012" t="s">
        <v>2255</v>
      </c>
      <c r="B1409" s="1012" t="s">
        <v>283</v>
      </c>
      <c r="C1409" s="1012" t="s">
        <v>2256</v>
      </c>
      <c r="D1409" s="1012" t="s">
        <v>1287</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2255</v>
      </c>
      <c r="B1410" s="1012" t="s">
        <v>283</v>
      </c>
      <c r="C1410" s="1012" t="s">
        <v>2256</v>
      </c>
      <c r="D1410" s="1012" t="s">
        <v>1287</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2257</v>
      </c>
      <c r="B1411" s="1012" t="s">
        <v>900</v>
      </c>
      <c r="C1411" s="1012" t="s">
        <v>2258</v>
      </c>
      <c r="D1411" s="1012" t="s">
        <v>2259</v>
      </c>
      <c r="E1411" s="1012" t="s">
        <v>1273</v>
      </c>
      <c r="F1411" s="1013">
        <v>39843</v>
      </c>
      <c r="G1411" s="1012" t="s">
        <v>285</v>
      </c>
      <c r="H1411" s="1015">
        <v>10000000</v>
      </c>
      <c r="I1411" s="1015">
        <v>0</v>
      </c>
      <c r="J1411" s="1015">
        <v>11930624.67</v>
      </c>
      <c r="K1411" s="1012" t="s">
        <v>1196</v>
      </c>
      <c r="L1411" s="1015"/>
      <c r="M1411" s="1015"/>
      <c r="N1411" s="1016"/>
      <c r="O1411" s="1015"/>
      <c r="P1411" s="1015"/>
      <c r="Q1411" s="1015"/>
      <c r="R1411" s="1015"/>
      <c r="S1411" s="1016"/>
    </row>
    <row r="1412" spans="1:19">
      <c r="A1412" s="1012" t="s">
        <v>2257</v>
      </c>
      <c r="B1412" s="1012" t="s">
        <v>283</v>
      </c>
      <c r="C1412" s="1012" t="s">
        <v>2258</v>
      </c>
      <c r="D1412" s="1012" t="s">
        <v>2259</v>
      </c>
      <c r="E1412" s="1012" t="s">
        <v>1273</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2260</v>
      </c>
      <c r="B1413" s="1012" t="s">
        <v>905</v>
      </c>
      <c r="C1413" s="1012" t="s">
        <v>2261</v>
      </c>
      <c r="D1413" s="1012" t="s">
        <v>2262</v>
      </c>
      <c r="E1413" s="1012" t="s">
        <v>188</v>
      </c>
      <c r="F1413" s="1013">
        <v>39857</v>
      </c>
      <c r="G1413" s="1012" t="s">
        <v>285</v>
      </c>
      <c r="H1413" s="1015">
        <v>10500000</v>
      </c>
      <c r="I1413" s="1015">
        <v>0</v>
      </c>
      <c r="J1413" s="1015">
        <v>11891847.5</v>
      </c>
      <c r="K1413" s="1012" t="s">
        <v>898</v>
      </c>
      <c r="L1413" s="1015"/>
      <c r="M1413" s="1015"/>
      <c r="N1413" s="1016"/>
      <c r="O1413" s="1015"/>
      <c r="P1413" s="1015"/>
      <c r="Q1413" s="1015"/>
      <c r="R1413" s="1015"/>
      <c r="S1413" s="1016"/>
    </row>
    <row r="1414" spans="1:19">
      <c r="A1414" s="1012" t="s">
        <v>2260</v>
      </c>
      <c r="B1414" s="1012" t="s">
        <v>283</v>
      </c>
      <c r="C1414" s="1012" t="s">
        <v>2261</v>
      </c>
      <c r="D1414" s="1012" t="s">
        <v>2262</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2260</v>
      </c>
      <c r="B1415" s="1012" t="s">
        <v>283</v>
      </c>
      <c r="C1415" s="1012" t="s">
        <v>2261</v>
      </c>
      <c r="D1415" s="1012" t="s">
        <v>2262</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2260</v>
      </c>
      <c r="B1416" s="1012" t="s">
        <v>283</v>
      </c>
      <c r="C1416" s="1012" t="s">
        <v>2261</v>
      </c>
      <c r="D1416" s="1012" t="s">
        <v>2262</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2263</v>
      </c>
      <c r="B1417" s="1012" t="s">
        <v>891</v>
      </c>
      <c r="C1417" s="1012" t="s">
        <v>2264</v>
      </c>
      <c r="D1417" s="1012" t="s">
        <v>2265</v>
      </c>
      <c r="E1417" s="1012" t="s">
        <v>188</v>
      </c>
      <c r="F1417" s="1013">
        <v>39857</v>
      </c>
      <c r="G1417" s="1012" t="s">
        <v>285</v>
      </c>
      <c r="H1417" s="1015">
        <v>1992000</v>
      </c>
      <c r="I1417" s="1015">
        <v>0</v>
      </c>
      <c r="J1417" s="1015">
        <v>2380393</v>
      </c>
      <c r="K1417" s="1012" t="s">
        <v>1196</v>
      </c>
      <c r="L1417" s="1015"/>
      <c r="M1417" s="1015"/>
      <c r="N1417" s="1016"/>
      <c r="O1417" s="1015"/>
      <c r="P1417" s="1015"/>
      <c r="Q1417" s="1015"/>
      <c r="R1417" s="1015"/>
      <c r="S1417" s="1016"/>
    </row>
    <row r="1418" spans="1:19">
      <c r="A1418" s="1012" t="s">
        <v>2263</v>
      </c>
      <c r="B1418" s="1012" t="s">
        <v>283</v>
      </c>
      <c r="C1418" s="1012" t="s">
        <v>2264</v>
      </c>
      <c r="D1418" s="1012" t="s">
        <v>2265</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2266</v>
      </c>
      <c r="B1419" s="1012"/>
      <c r="C1419" s="1012" t="s">
        <v>2267</v>
      </c>
      <c r="D1419" s="1012" t="s">
        <v>2042</v>
      </c>
      <c r="E1419" s="1012" t="s">
        <v>105</v>
      </c>
      <c r="F1419" s="1013">
        <v>39843</v>
      </c>
      <c r="G1419" s="1012" t="s">
        <v>284</v>
      </c>
      <c r="H1419" s="1015">
        <v>7700000</v>
      </c>
      <c r="I1419" s="1015">
        <v>0</v>
      </c>
      <c r="J1419" s="1015">
        <v>8592336</v>
      </c>
      <c r="K1419" s="1012" t="s">
        <v>898</v>
      </c>
      <c r="L1419" s="1015"/>
      <c r="M1419" s="1015"/>
      <c r="N1419" s="1016"/>
      <c r="O1419" s="1015"/>
      <c r="P1419" s="1015"/>
      <c r="Q1419" s="1015"/>
      <c r="R1419" s="1015"/>
      <c r="S1419" s="1016"/>
    </row>
    <row r="1420" spans="1:19">
      <c r="A1420" s="1012" t="s">
        <v>2266</v>
      </c>
      <c r="B1420" s="1012" t="s">
        <v>283</v>
      </c>
      <c r="C1420" s="1012" t="s">
        <v>2267</v>
      </c>
      <c r="D1420" s="1012" t="s">
        <v>2042</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2266</v>
      </c>
      <c r="B1421" s="1012" t="s">
        <v>283</v>
      </c>
      <c r="C1421" s="1012" t="s">
        <v>2267</v>
      </c>
      <c r="D1421" s="1012" t="s">
        <v>2042</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2266</v>
      </c>
      <c r="B1422" s="1012" t="s">
        <v>283</v>
      </c>
      <c r="C1422" s="1012" t="s">
        <v>2267</v>
      </c>
      <c r="D1422" s="1012" t="s">
        <v>2042</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2268</v>
      </c>
      <c r="B1423" s="1012" t="s">
        <v>953</v>
      </c>
      <c r="C1423" s="1012" t="s">
        <v>2269</v>
      </c>
      <c r="D1423" s="1012" t="s">
        <v>2270</v>
      </c>
      <c r="E1423" s="1012" t="s">
        <v>6</v>
      </c>
      <c r="F1423" s="1013">
        <v>39787</v>
      </c>
      <c r="G1423" s="1012" t="s">
        <v>284</v>
      </c>
      <c r="H1423" s="1015">
        <v>13500000</v>
      </c>
      <c r="I1423" s="1015">
        <v>0</v>
      </c>
      <c r="J1423" s="1015">
        <v>15871250</v>
      </c>
      <c r="K1423" s="1012" t="s">
        <v>1196</v>
      </c>
      <c r="L1423" s="1015"/>
      <c r="M1423" s="1015"/>
      <c r="N1423" s="1016"/>
      <c r="O1423" s="1015"/>
      <c r="P1423" s="1015"/>
      <c r="Q1423" s="1015"/>
      <c r="R1423" s="1015"/>
      <c r="S1423" s="1016"/>
    </row>
    <row r="1424" spans="1:19">
      <c r="A1424" s="1012" t="s">
        <v>2268</v>
      </c>
      <c r="B1424" s="1012" t="s">
        <v>283</v>
      </c>
      <c r="C1424" s="1012" t="s">
        <v>2269</v>
      </c>
      <c r="D1424" s="1012" t="s">
        <v>2270</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2268</v>
      </c>
      <c r="B1425" s="1012" t="s">
        <v>283</v>
      </c>
      <c r="C1425" s="1012" t="s">
        <v>2269</v>
      </c>
      <c r="D1425" s="1012" t="s">
        <v>2270</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2271</v>
      </c>
      <c r="B1426" s="1012" t="s">
        <v>1049</v>
      </c>
      <c r="C1426" s="1012" t="s">
        <v>2272</v>
      </c>
      <c r="D1426" s="1012" t="s">
        <v>2273</v>
      </c>
      <c r="E1426" s="1012" t="s">
        <v>83</v>
      </c>
      <c r="F1426" s="1013">
        <v>39829</v>
      </c>
      <c r="G1426" s="1012" t="s">
        <v>284</v>
      </c>
      <c r="H1426" s="1015">
        <v>38263000</v>
      </c>
      <c r="I1426" s="1015">
        <v>0</v>
      </c>
      <c r="J1426" s="1015">
        <v>40521918.609999999</v>
      </c>
      <c r="K1426" s="1012" t="s">
        <v>1196</v>
      </c>
      <c r="L1426" s="1015"/>
      <c r="M1426" s="1015"/>
      <c r="N1426" s="1016"/>
      <c r="O1426" s="1015"/>
      <c r="P1426" s="1015"/>
      <c r="Q1426" s="1015"/>
      <c r="R1426" s="1015"/>
      <c r="S1426" s="1016"/>
    </row>
    <row r="1427" spans="1:19">
      <c r="A1427" s="1012" t="s">
        <v>2271</v>
      </c>
      <c r="B1427" s="1012" t="s">
        <v>283</v>
      </c>
      <c r="C1427" s="1012" t="s">
        <v>2272</v>
      </c>
      <c r="D1427" s="1012" t="s">
        <v>2273</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2271</v>
      </c>
      <c r="B1428" s="1012" t="s">
        <v>283</v>
      </c>
      <c r="C1428" s="1012" t="s">
        <v>2272</v>
      </c>
      <c r="D1428" s="1012" t="s">
        <v>2273</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2274</v>
      </c>
      <c r="B1429" s="1012" t="s">
        <v>924</v>
      </c>
      <c r="C1429" s="1012" t="s">
        <v>2275</v>
      </c>
      <c r="D1429" s="1012" t="s">
        <v>2276</v>
      </c>
      <c r="E1429" s="1012" t="s">
        <v>6</v>
      </c>
      <c r="F1429" s="1013">
        <v>39843</v>
      </c>
      <c r="G1429" s="1012" t="s">
        <v>285</v>
      </c>
      <c r="H1429" s="1015">
        <v>2080000</v>
      </c>
      <c r="I1429" s="1015">
        <v>0</v>
      </c>
      <c r="J1429" s="1015">
        <v>2654758.89</v>
      </c>
      <c r="K1429" s="1012" t="s">
        <v>1196</v>
      </c>
      <c r="L1429" s="1015"/>
      <c r="M1429" s="1015"/>
      <c r="N1429" s="1016"/>
      <c r="O1429" s="1015"/>
      <c r="P1429" s="1015"/>
      <c r="Q1429" s="1015"/>
      <c r="R1429" s="1015"/>
      <c r="S1429" s="1016"/>
    </row>
    <row r="1430" spans="1:19">
      <c r="A1430" s="1012" t="s">
        <v>2274</v>
      </c>
      <c r="B1430" s="1012" t="s">
        <v>283</v>
      </c>
      <c r="C1430" s="1012" t="s">
        <v>2275</v>
      </c>
      <c r="D1430" s="1012" t="s">
        <v>2276</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2277</v>
      </c>
      <c r="B1431" s="1012" t="s">
        <v>858</v>
      </c>
      <c r="C1431" s="1012" t="s">
        <v>2278</v>
      </c>
      <c r="D1431" s="1012" t="s">
        <v>2279</v>
      </c>
      <c r="E1431" s="1012" t="s">
        <v>967</v>
      </c>
      <c r="F1431" s="1013">
        <v>39787</v>
      </c>
      <c r="G1431" s="1012" t="s">
        <v>284</v>
      </c>
      <c r="H1431" s="1015">
        <v>7000000</v>
      </c>
      <c r="I1431" s="1015">
        <v>0</v>
      </c>
      <c r="J1431" s="1015">
        <v>7438888.8899999997</v>
      </c>
      <c r="K1431" s="1012" t="s">
        <v>1196</v>
      </c>
      <c r="L1431" s="1015"/>
      <c r="M1431" s="1015"/>
      <c r="N1431" s="1016"/>
      <c r="O1431" s="1015"/>
      <c r="P1431" s="1015"/>
      <c r="Q1431" s="1015"/>
      <c r="R1431" s="1015"/>
      <c r="S1431" s="1016"/>
    </row>
    <row r="1432" spans="1:19">
      <c r="A1432" s="1012" t="s">
        <v>2277</v>
      </c>
      <c r="B1432" s="1012" t="s">
        <v>283</v>
      </c>
      <c r="C1432" s="1012" t="s">
        <v>2278</v>
      </c>
      <c r="D1432" s="1012" t="s">
        <v>2279</v>
      </c>
      <c r="E1432" s="1012" t="s">
        <v>967</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2277</v>
      </c>
      <c r="B1433" s="1012" t="s">
        <v>283</v>
      </c>
      <c r="C1433" s="1012" t="s">
        <v>2278</v>
      </c>
      <c r="D1433" s="1012" t="s">
        <v>2279</v>
      </c>
      <c r="E1433" s="1012" t="s">
        <v>967</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2280</v>
      </c>
      <c r="B1434" s="1012" t="s">
        <v>858</v>
      </c>
      <c r="C1434" s="1012" t="s">
        <v>2281</v>
      </c>
      <c r="D1434" s="1012" t="s">
        <v>1568</v>
      </c>
      <c r="E1434" s="1012" t="s">
        <v>153</v>
      </c>
      <c r="F1434" s="1013">
        <v>39794</v>
      </c>
      <c r="G1434" s="1012" t="s">
        <v>284</v>
      </c>
      <c r="H1434" s="1015">
        <v>100000000</v>
      </c>
      <c r="I1434" s="1015">
        <v>0</v>
      </c>
      <c r="J1434" s="1015">
        <v>102713888.89</v>
      </c>
      <c r="K1434" s="1012" t="s">
        <v>1196</v>
      </c>
      <c r="L1434" s="1015"/>
      <c r="M1434" s="1015"/>
      <c r="N1434" s="1016"/>
      <c r="O1434" s="1015"/>
      <c r="P1434" s="1015"/>
      <c r="Q1434" s="1015"/>
      <c r="R1434" s="1015"/>
      <c r="S1434" s="1016"/>
    </row>
    <row r="1435" spans="1:19">
      <c r="A1435" s="1012" t="s">
        <v>2280</v>
      </c>
      <c r="B1435" s="1012" t="s">
        <v>283</v>
      </c>
      <c r="C1435" s="1012" t="s">
        <v>2281</v>
      </c>
      <c r="D1435" s="1012" t="s">
        <v>1568</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2280</v>
      </c>
      <c r="B1436" s="1012" t="s">
        <v>283</v>
      </c>
      <c r="C1436" s="1012" t="s">
        <v>2281</v>
      </c>
      <c r="D1436" s="1012" t="s">
        <v>1568</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2282</v>
      </c>
      <c r="B1437" s="1012"/>
      <c r="C1437" s="1012" t="s">
        <v>2283</v>
      </c>
      <c r="D1437" s="1012" t="s">
        <v>2284</v>
      </c>
      <c r="E1437" s="1012" t="s">
        <v>89</v>
      </c>
      <c r="F1437" s="1013">
        <v>39829</v>
      </c>
      <c r="G1437" s="1012" t="s">
        <v>284</v>
      </c>
      <c r="H1437" s="1015">
        <v>73000000</v>
      </c>
      <c r="I1437" s="1015">
        <v>0</v>
      </c>
      <c r="J1437" s="1015">
        <v>31423238.489999998</v>
      </c>
      <c r="K1437" s="1012" t="s">
        <v>898</v>
      </c>
      <c r="L1437" s="1015"/>
      <c r="M1437" s="1015"/>
      <c r="N1437" s="1016"/>
      <c r="O1437" s="1015"/>
      <c r="P1437" s="1015"/>
      <c r="Q1437" s="1015"/>
      <c r="R1437" s="1015"/>
      <c r="S1437" s="1016"/>
    </row>
    <row r="1438" spans="1:19">
      <c r="A1438" s="1012" t="s">
        <v>2282</v>
      </c>
      <c r="B1438" s="1012" t="s">
        <v>283</v>
      </c>
      <c r="C1438" s="1012" t="s">
        <v>2283</v>
      </c>
      <c r="D1438" s="1012" t="s">
        <v>2284</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2282</v>
      </c>
      <c r="B1439" s="1012" t="s">
        <v>283</v>
      </c>
      <c r="C1439" s="1012" t="s">
        <v>2283</v>
      </c>
      <c r="D1439" s="1012" t="s">
        <v>2284</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2282</v>
      </c>
      <c r="B1440" s="1012" t="s">
        <v>283</v>
      </c>
      <c r="C1440" s="1012" t="s">
        <v>2283</v>
      </c>
      <c r="D1440" s="1012" t="s">
        <v>2284</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2282</v>
      </c>
      <c r="B1441" s="1012" t="s">
        <v>283</v>
      </c>
      <c r="C1441" s="1012" t="s">
        <v>2283</v>
      </c>
      <c r="D1441" s="1012" t="s">
        <v>2284</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2282</v>
      </c>
      <c r="B1442" s="1012" t="s">
        <v>283</v>
      </c>
      <c r="C1442" s="1012" t="s">
        <v>2283</v>
      </c>
      <c r="D1442" s="1012" t="s">
        <v>2284</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2285</v>
      </c>
      <c r="B1443" s="1012" t="s">
        <v>905</v>
      </c>
      <c r="C1443" s="1012" t="s">
        <v>2286</v>
      </c>
      <c r="D1443" s="1012" t="s">
        <v>2265</v>
      </c>
      <c r="E1443" s="1012" t="s">
        <v>931</v>
      </c>
      <c r="F1443" s="1013">
        <v>39920</v>
      </c>
      <c r="G1443" s="1012" t="s">
        <v>285</v>
      </c>
      <c r="H1443" s="1015">
        <v>2816000</v>
      </c>
      <c r="I1443" s="1015">
        <v>0</v>
      </c>
      <c r="J1443" s="1015">
        <v>3403603.15</v>
      </c>
      <c r="K1443" s="1012" t="s">
        <v>898</v>
      </c>
      <c r="L1443" s="1015"/>
      <c r="M1443" s="1015"/>
      <c r="N1443" s="1016"/>
      <c r="O1443" s="1015"/>
      <c r="P1443" s="1015"/>
      <c r="Q1443" s="1015"/>
      <c r="R1443" s="1015"/>
      <c r="S1443" s="1016"/>
    </row>
    <row r="1444" spans="1:19">
      <c r="A1444" s="1012" t="s">
        <v>2285</v>
      </c>
      <c r="B1444" s="1012" t="s">
        <v>283</v>
      </c>
      <c r="C1444" s="1012" t="s">
        <v>2286</v>
      </c>
      <c r="D1444" s="1012" t="s">
        <v>2265</v>
      </c>
      <c r="E1444" s="1012" t="s">
        <v>931</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2285</v>
      </c>
      <c r="B1445" s="1012" t="s">
        <v>283</v>
      </c>
      <c r="C1445" s="1012" t="s">
        <v>2286</v>
      </c>
      <c r="D1445" s="1012" t="s">
        <v>2265</v>
      </c>
      <c r="E1445" s="1012" t="s">
        <v>931</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2285</v>
      </c>
      <c r="B1446" s="1012" t="s">
        <v>283</v>
      </c>
      <c r="C1446" s="1012" t="s">
        <v>2286</v>
      </c>
      <c r="D1446" s="1012" t="s">
        <v>2265</v>
      </c>
      <c r="E1446" s="1012" t="s">
        <v>931</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2287</v>
      </c>
      <c r="B1447" s="1012" t="s">
        <v>2288</v>
      </c>
      <c r="C1447" s="1012" t="s">
        <v>2289</v>
      </c>
      <c r="D1447" s="1012" t="s">
        <v>1302</v>
      </c>
      <c r="E1447" s="1012" t="s">
        <v>19</v>
      </c>
      <c r="F1447" s="1013">
        <v>39941</v>
      </c>
      <c r="G1447" s="1012" t="s">
        <v>285</v>
      </c>
      <c r="H1447" s="1015">
        <v>5500000</v>
      </c>
      <c r="I1447" s="1015">
        <v>0</v>
      </c>
      <c r="J1447" s="1015">
        <v>0</v>
      </c>
      <c r="K1447" s="1012" t="s">
        <v>2930</v>
      </c>
      <c r="L1447" s="1015"/>
      <c r="M1447" s="1015"/>
      <c r="N1447" s="1016"/>
      <c r="O1447" s="1015"/>
      <c r="P1447" s="1015"/>
      <c r="Q1447" s="1015"/>
      <c r="R1447" s="1015"/>
      <c r="S1447" s="1016"/>
    </row>
    <row r="1448" spans="1:19">
      <c r="A1448" s="1012" t="s">
        <v>2287</v>
      </c>
      <c r="B1448" s="1012" t="s">
        <v>283</v>
      </c>
      <c r="C1448" s="1012" t="s">
        <v>2289</v>
      </c>
      <c r="D1448" s="1012" t="s">
        <v>1302</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2290</v>
      </c>
      <c r="B1449" s="1012" t="s">
        <v>1323</v>
      </c>
      <c r="C1449" s="1012" t="s">
        <v>2291</v>
      </c>
      <c r="D1449" s="1012" t="s">
        <v>1122</v>
      </c>
      <c r="E1449" s="1012" t="s">
        <v>1072</v>
      </c>
      <c r="F1449" s="1013">
        <v>39801</v>
      </c>
      <c r="G1449" s="1012" t="s">
        <v>7</v>
      </c>
      <c r="H1449" s="1015">
        <v>12063000</v>
      </c>
      <c r="I1449" s="1015">
        <v>12063000</v>
      </c>
      <c r="J1449" s="1015">
        <v>93823.33</v>
      </c>
      <c r="K1449" s="1012" t="s">
        <v>927</v>
      </c>
      <c r="L1449" s="1015"/>
      <c r="M1449" s="1015"/>
      <c r="N1449" s="1016"/>
      <c r="O1449" s="1015"/>
      <c r="P1449" s="1015"/>
      <c r="Q1449" s="1015"/>
      <c r="R1449" s="1015"/>
      <c r="S1449" s="1016"/>
    </row>
    <row r="1450" spans="1:19">
      <c r="A1450" s="1012" t="s">
        <v>2292</v>
      </c>
      <c r="B1450" s="1012" t="s">
        <v>3034</v>
      </c>
      <c r="C1450" s="1012" t="s">
        <v>2293</v>
      </c>
      <c r="D1450" s="1012" t="s">
        <v>1031</v>
      </c>
      <c r="E1450" s="1012" t="s">
        <v>42</v>
      </c>
      <c r="F1450" s="1013">
        <v>39969</v>
      </c>
      <c r="G1450" s="1012" t="s">
        <v>922</v>
      </c>
      <c r="H1450" s="1015">
        <v>17300000</v>
      </c>
      <c r="I1450" s="1015">
        <v>0</v>
      </c>
      <c r="J1450" s="1015">
        <v>11178439.210000001</v>
      </c>
      <c r="K1450" s="1012" t="s">
        <v>1099</v>
      </c>
      <c r="L1450" s="1015"/>
      <c r="M1450" s="1015"/>
      <c r="N1450" s="1016"/>
      <c r="O1450" s="1015"/>
      <c r="P1450" s="1015"/>
      <c r="Q1450" s="1015"/>
      <c r="R1450" s="1015"/>
      <c r="S1450" s="1016"/>
    </row>
    <row r="1451" spans="1:19">
      <c r="A1451" s="1012" t="s">
        <v>2292</v>
      </c>
      <c r="B1451" s="1012" t="s">
        <v>283</v>
      </c>
      <c r="C1451" s="1012" t="s">
        <v>2293</v>
      </c>
      <c r="D1451" s="1012" t="s">
        <v>1031</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2292</v>
      </c>
      <c r="B1452" s="1012" t="s">
        <v>283</v>
      </c>
      <c r="C1452" s="1012" t="s">
        <v>2293</v>
      </c>
      <c r="D1452" s="1012" t="s">
        <v>1031</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2294</v>
      </c>
      <c r="B1453" s="1012" t="s">
        <v>924</v>
      </c>
      <c r="C1453" s="1012" t="s">
        <v>2295</v>
      </c>
      <c r="D1453" s="1012" t="s">
        <v>2296</v>
      </c>
      <c r="E1453" s="1012" t="s">
        <v>1181</v>
      </c>
      <c r="F1453" s="1013">
        <v>39927</v>
      </c>
      <c r="G1453" s="1012" t="s">
        <v>285</v>
      </c>
      <c r="H1453" s="1015">
        <v>3216000</v>
      </c>
      <c r="I1453" s="1015">
        <v>0</v>
      </c>
      <c r="J1453" s="1015">
        <v>4116801.92</v>
      </c>
      <c r="K1453" s="1012" t="s">
        <v>898</v>
      </c>
      <c r="L1453" s="1015"/>
      <c r="M1453" s="1015"/>
      <c r="N1453" s="1016"/>
      <c r="O1453" s="1015"/>
      <c r="P1453" s="1015"/>
      <c r="Q1453" s="1015"/>
      <c r="R1453" s="1015"/>
      <c r="S1453" s="1016"/>
    </row>
    <row r="1454" spans="1:19">
      <c r="A1454" s="1012" t="s">
        <v>2294</v>
      </c>
      <c r="B1454" s="1012" t="s">
        <v>283</v>
      </c>
      <c r="C1454" s="1012" t="s">
        <v>2295</v>
      </c>
      <c r="D1454" s="1012" t="s">
        <v>2296</v>
      </c>
      <c r="E1454" s="1012" t="s">
        <v>1181</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2294</v>
      </c>
      <c r="B1455" s="1012" t="s">
        <v>283</v>
      </c>
      <c r="C1455" s="1012" t="s">
        <v>2295</v>
      </c>
      <c r="D1455" s="1012" t="s">
        <v>2296</v>
      </c>
      <c r="E1455" s="1012" t="s">
        <v>1181</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2294</v>
      </c>
      <c r="B1456" s="1012" t="s">
        <v>283</v>
      </c>
      <c r="C1456" s="1012" t="s">
        <v>2295</v>
      </c>
      <c r="D1456" s="1012" t="s">
        <v>2296</v>
      </c>
      <c r="E1456" s="1012" t="s">
        <v>1181</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2297</v>
      </c>
      <c r="B1457" s="1012" t="s">
        <v>1593</v>
      </c>
      <c r="C1457" s="1012" t="s">
        <v>2298</v>
      </c>
      <c r="D1457" s="1012" t="s">
        <v>2299</v>
      </c>
      <c r="E1457" s="1012" t="s">
        <v>166</v>
      </c>
      <c r="F1457" s="1013">
        <v>39934</v>
      </c>
      <c r="G1457" s="1012" t="s">
        <v>922</v>
      </c>
      <c r="H1457" s="1015">
        <v>6100000</v>
      </c>
      <c r="I1457" s="1015">
        <v>0</v>
      </c>
      <c r="J1457" s="1015">
        <v>7662314.5300000003</v>
      </c>
      <c r="K1457" s="1012" t="s">
        <v>1196</v>
      </c>
      <c r="L1457" s="1015"/>
      <c r="M1457" s="1015"/>
      <c r="N1457" s="1016"/>
      <c r="O1457" s="1015"/>
      <c r="P1457" s="1015"/>
      <c r="Q1457" s="1015"/>
      <c r="R1457" s="1015"/>
      <c r="S1457" s="1016"/>
    </row>
    <row r="1458" spans="1:19">
      <c r="A1458" s="1012" t="s">
        <v>2297</v>
      </c>
      <c r="B1458" s="1012" t="s">
        <v>283</v>
      </c>
      <c r="C1458" s="1012" t="s">
        <v>2298</v>
      </c>
      <c r="D1458" s="1012" t="s">
        <v>2299</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2300</v>
      </c>
      <c r="B1459" s="1012" t="s">
        <v>2301</v>
      </c>
      <c r="C1459" s="1012" t="s">
        <v>2302</v>
      </c>
      <c r="D1459" s="1012" t="s">
        <v>2303</v>
      </c>
      <c r="E1459" s="1012" t="s">
        <v>6</v>
      </c>
      <c r="F1459" s="1013">
        <v>39773</v>
      </c>
      <c r="G1459" s="1012" t="s">
        <v>284</v>
      </c>
      <c r="H1459" s="1015">
        <v>180634000</v>
      </c>
      <c r="I1459" s="1015">
        <v>0</v>
      </c>
      <c r="J1459" s="1015">
        <v>168483804.19999999</v>
      </c>
      <c r="K1459" s="1012" t="s">
        <v>898</v>
      </c>
      <c r="L1459" s="1015"/>
      <c r="M1459" s="1015"/>
      <c r="N1459" s="1016"/>
      <c r="O1459" s="1015"/>
      <c r="P1459" s="1015"/>
      <c r="Q1459" s="1015"/>
      <c r="R1459" s="1015"/>
      <c r="S1459" s="1016"/>
    </row>
    <row r="1460" spans="1:19">
      <c r="A1460" s="1012" t="s">
        <v>2300</v>
      </c>
      <c r="B1460" s="1012" t="s">
        <v>283</v>
      </c>
      <c r="C1460" s="1012" t="s">
        <v>2302</v>
      </c>
      <c r="D1460" s="1012" t="s">
        <v>2303</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2300</v>
      </c>
      <c r="B1461" s="1012" t="s">
        <v>283</v>
      </c>
      <c r="C1461" s="1012" t="s">
        <v>2302</v>
      </c>
      <c r="D1461" s="1012" t="s">
        <v>2303</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2304</v>
      </c>
      <c r="B1462" s="1012" t="s">
        <v>924</v>
      </c>
      <c r="C1462" s="1012" t="s">
        <v>2305</v>
      </c>
      <c r="D1462" s="1012" t="s">
        <v>882</v>
      </c>
      <c r="E1462" s="1012" t="s">
        <v>6</v>
      </c>
      <c r="F1462" s="1013">
        <v>39801</v>
      </c>
      <c r="G1462" s="1012" t="s">
        <v>285</v>
      </c>
      <c r="H1462" s="1015">
        <v>16200000</v>
      </c>
      <c r="I1462" s="1015">
        <v>0</v>
      </c>
      <c r="J1462" s="1015">
        <v>21003597.960000001</v>
      </c>
      <c r="K1462" s="1012" t="s">
        <v>898</v>
      </c>
      <c r="L1462" s="1015"/>
      <c r="M1462" s="1015"/>
      <c r="N1462" s="1016"/>
      <c r="O1462" s="1015"/>
      <c r="P1462" s="1015"/>
      <c r="Q1462" s="1015"/>
      <c r="R1462" s="1015"/>
      <c r="S1462" s="1016"/>
    </row>
    <row r="1463" spans="1:19">
      <c r="A1463" s="1012" t="s">
        <v>2304</v>
      </c>
      <c r="B1463" s="1012" t="s">
        <v>283</v>
      </c>
      <c r="C1463" s="1012" t="s">
        <v>2305</v>
      </c>
      <c r="D1463" s="1012" t="s">
        <v>882</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2304</v>
      </c>
      <c r="B1464" s="1012" t="s">
        <v>283</v>
      </c>
      <c r="C1464" s="1012" t="s">
        <v>2305</v>
      </c>
      <c r="D1464" s="1012" t="s">
        <v>882</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2306</v>
      </c>
      <c r="B1465" s="1012" t="s">
        <v>933</v>
      </c>
      <c r="C1465" s="1012" t="s">
        <v>2307</v>
      </c>
      <c r="D1465" s="1012" t="s">
        <v>2308</v>
      </c>
      <c r="E1465" s="1012" t="s">
        <v>6</v>
      </c>
      <c r="F1465" s="1013">
        <v>39805</v>
      </c>
      <c r="G1465" s="1012" t="s">
        <v>285</v>
      </c>
      <c r="H1465" s="1015">
        <v>11600000</v>
      </c>
      <c r="I1465" s="1015">
        <v>0</v>
      </c>
      <c r="J1465" s="1015">
        <v>13821963.890000001</v>
      </c>
      <c r="K1465" s="1012" t="s">
        <v>1196</v>
      </c>
      <c r="L1465" s="1015"/>
      <c r="M1465" s="1015"/>
      <c r="N1465" s="1016"/>
      <c r="O1465" s="1015"/>
      <c r="P1465" s="1015"/>
      <c r="Q1465" s="1015"/>
      <c r="R1465" s="1015"/>
      <c r="S1465" s="1016"/>
    </row>
    <row r="1466" spans="1:19">
      <c r="A1466" s="1012" t="s">
        <v>2306</v>
      </c>
      <c r="B1466" s="1012" t="s">
        <v>283</v>
      </c>
      <c r="C1466" s="1012" t="s">
        <v>2307</v>
      </c>
      <c r="D1466" s="1012" t="s">
        <v>2308</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2309</v>
      </c>
      <c r="B1467" s="1012" t="s">
        <v>2310</v>
      </c>
      <c r="C1467" s="1012" t="s">
        <v>2311</v>
      </c>
      <c r="D1467" s="1012" t="s">
        <v>2312</v>
      </c>
      <c r="E1467" s="1012" t="s">
        <v>6</v>
      </c>
      <c r="F1467" s="1013">
        <v>39829</v>
      </c>
      <c r="G1467" s="1012" t="s">
        <v>285</v>
      </c>
      <c r="H1467" s="1015">
        <v>4120000</v>
      </c>
      <c r="I1467" s="1015">
        <v>0</v>
      </c>
      <c r="J1467" s="1015">
        <v>18087.939999999999</v>
      </c>
      <c r="K1467" s="1012" t="s">
        <v>2930</v>
      </c>
      <c r="L1467" s="1015"/>
      <c r="M1467" s="1015"/>
      <c r="N1467" s="1016"/>
      <c r="O1467" s="1015"/>
      <c r="P1467" s="1015"/>
      <c r="Q1467" s="1015"/>
      <c r="R1467" s="1015"/>
      <c r="S1467" s="1016"/>
    </row>
    <row r="1468" spans="1:19">
      <c r="A1468" s="1012" t="s">
        <v>2309</v>
      </c>
      <c r="B1468" s="1012" t="s">
        <v>283</v>
      </c>
      <c r="C1468" s="1012" t="s">
        <v>2311</v>
      </c>
      <c r="D1468" s="1012" t="s">
        <v>2312</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2313</v>
      </c>
      <c r="B1469" s="1012" t="s">
        <v>924</v>
      </c>
      <c r="C1469" s="1012" t="s">
        <v>2314</v>
      </c>
      <c r="D1469" s="1012" t="s">
        <v>882</v>
      </c>
      <c r="E1469" s="1012" t="s">
        <v>6</v>
      </c>
      <c r="F1469" s="1013">
        <v>39805</v>
      </c>
      <c r="G1469" s="1012" t="s">
        <v>285</v>
      </c>
      <c r="H1469" s="1015">
        <v>4060000</v>
      </c>
      <c r="I1469" s="1015">
        <v>0</v>
      </c>
      <c r="J1469" s="1015">
        <v>2991670.8</v>
      </c>
      <c r="K1469" s="1012" t="s">
        <v>898</v>
      </c>
      <c r="L1469" s="1015"/>
      <c r="M1469" s="1015"/>
      <c r="N1469" s="1016"/>
      <c r="O1469" s="1015"/>
      <c r="P1469" s="1015"/>
      <c r="Q1469" s="1015"/>
      <c r="R1469" s="1015"/>
      <c r="S1469" s="1016"/>
    </row>
    <row r="1470" spans="1:19">
      <c r="A1470" s="1012" t="s">
        <v>2313</v>
      </c>
      <c r="B1470" s="1012" t="s">
        <v>283</v>
      </c>
      <c r="C1470" s="1012" t="s">
        <v>2314</v>
      </c>
      <c r="D1470" s="1012" t="s">
        <v>882</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2313</v>
      </c>
      <c r="B1471" s="1012" t="s">
        <v>283</v>
      </c>
      <c r="C1471" s="1012" t="s">
        <v>2314</v>
      </c>
      <c r="D1471" s="1012" t="s">
        <v>882</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2315</v>
      </c>
      <c r="B1472" s="1012" t="s">
        <v>2316</v>
      </c>
      <c r="C1472" s="1012" t="s">
        <v>2317</v>
      </c>
      <c r="D1472" s="1012" t="s">
        <v>1749</v>
      </c>
      <c r="E1472" s="1012" t="s">
        <v>188</v>
      </c>
      <c r="F1472" s="1013">
        <v>39794</v>
      </c>
      <c r="G1472" s="1012" t="s">
        <v>284</v>
      </c>
      <c r="H1472" s="1015">
        <v>6500000</v>
      </c>
      <c r="I1472" s="1015">
        <v>0</v>
      </c>
      <c r="J1472" s="1015">
        <v>7937744.9699999997</v>
      </c>
      <c r="K1472" s="1012" t="s">
        <v>1196</v>
      </c>
      <c r="L1472" s="1015"/>
      <c r="M1472" s="1015"/>
      <c r="N1472" s="1016"/>
      <c r="O1472" s="1015"/>
      <c r="P1472" s="1015"/>
      <c r="Q1472" s="1015"/>
      <c r="R1472" s="1015"/>
      <c r="S1472" s="1016"/>
    </row>
    <row r="1473" spans="1:19">
      <c r="A1473" s="1012" t="s">
        <v>2315</v>
      </c>
      <c r="B1473" s="1012" t="s">
        <v>283</v>
      </c>
      <c r="C1473" s="1012" t="s">
        <v>2317</v>
      </c>
      <c r="D1473" s="1012" t="s">
        <v>1749</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2318</v>
      </c>
      <c r="B1474" s="1012" t="s">
        <v>905</v>
      </c>
      <c r="C1474" s="1012" t="s">
        <v>2319</v>
      </c>
      <c r="D1474" s="1012" t="s">
        <v>962</v>
      </c>
      <c r="E1474" s="1012" t="s">
        <v>217</v>
      </c>
      <c r="F1474" s="1013">
        <v>39878</v>
      </c>
      <c r="G1474" s="1012" t="s">
        <v>285</v>
      </c>
      <c r="H1474" s="1015">
        <v>23200000</v>
      </c>
      <c r="I1474" s="1015">
        <v>0</v>
      </c>
      <c r="J1474" s="1015">
        <v>22020064.100000001</v>
      </c>
      <c r="K1474" s="1012" t="s">
        <v>898</v>
      </c>
      <c r="L1474" s="1015"/>
      <c r="M1474" s="1015"/>
      <c r="N1474" s="1016"/>
      <c r="O1474" s="1015"/>
      <c r="P1474" s="1015"/>
      <c r="Q1474" s="1015"/>
      <c r="R1474" s="1015"/>
      <c r="S1474" s="1016"/>
    </row>
    <row r="1475" spans="1:19">
      <c r="A1475" s="1012" t="s">
        <v>2318</v>
      </c>
      <c r="B1475" s="1012" t="s">
        <v>283</v>
      </c>
      <c r="C1475" s="1012" t="s">
        <v>2319</v>
      </c>
      <c r="D1475" s="1012" t="s">
        <v>962</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2318</v>
      </c>
      <c r="B1476" s="1012" t="s">
        <v>283</v>
      </c>
      <c r="C1476" s="1012" t="s">
        <v>2319</v>
      </c>
      <c r="D1476" s="1012" t="s">
        <v>962</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2318</v>
      </c>
      <c r="B1477" s="1012" t="s">
        <v>283</v>
      </c>
      <c r="C1477" s="1012" t="s">
        <v>2319</v>
      </c>
      <c r="D1477" s="1012" t="s">
        <v>962</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2318</v>
      </c>
      <c r="B1478" s="1012" t="s">
        <v>283</v>
      </c>
      <c r="C1478" s="1012" t="s">
        <v>2319</v>
      </c>
      <c r="D1478" s="1012" t="s">
        <v>962</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2320</v>
      </c>
      <c r="B1479" s="1012" t="s">
        <v>858</v>
      </c>
      <c r="C1479" s="1012" t="s">
        <v>2321</v>
      </c>
      <c r="D1479" s="1012" t="s">
        <v>1325</v>
      </c>
      <c r="E1479" s="1012" t="s">
        <v>1231</v>
      </c>
      <c r="F1479" s="1013">
        <v>39805</v>
      </c>
      <c r="G1479" s="1012" t="s">
        <v>284</v>
      </c>
      <c r="H1479" s="1015">
        <v>100000000</v>
      </c>
      <c r="I1479" s="1015">
        <v>0</v>
      </c>
      <c r="J1479" s="1015">
        <v>119536844.44</v>
      </c>
      <c r="K1479" s="1012" t="s">
        <v>1196</v>
      </c>
      <c r="L1479" s="1015"/>
      <c r="M1479" s="1015"/>
      <c r="N1479" s="1016"/>
      <c r="O1479" s="1015"/>
      <c r="P1479" s="1015"/>
      <c r="Q1479" s="1015"/>
      <c r="R1479" s="1015"/>
      <c r="S1479" s="1016"/>
    </row>
    <row r="1480" spans="1:19">
      <c r="A1480" s="1012" t="s">
        <v>2320</v>
      </c>
      <c r="B1480" s="1012" t="s">
        <v>283</v>
      </c>
      <c r="C1480" s="1012" t="s">
        <v>2321</v>
      </c>
      <c r="D1480" s="1012" t="s">
        <v>1325</v>
      </c>
      <c r="E1480" s="1012" t="s">
        <v>1231</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2320</v>
      </c>
      <c r="B1481" s="1012" t="s">
        <v>283</v>
      </c>
      <c r="C1481" s="1012" t="s">
        <v>2321</v>
      </c>
      <c r="D1481" s="1012" t="s">
        <v>1325</v>
      </c>
      <c r="E1481" s="1012" t="s">
        <v>1231</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2322</v>
      </c>
      <c r="B1482" s="1012"/>
      <c r="C1482" s="1012" t="s">
        <v>2323</v>
      </c>
      <c r="D1482" s="1012" t="s">
        <v>2324</v>
      </c>
      <c r="E1482" s="1012" t="s">
        <v>83</v>
      </c>
      <c r="F1482" s="1013">
        <v>39843</v>
      </c>
      <c r="G1482" s="1012" t="s">
        <v>284</v>
      </c>
      <c r="H1482" s="1015">
        <v>16288000</v>
      </c>
      <c r="I1482" s="1015">
        <v>0</v>
      </c>
      <c r="J1482" s="1015">
        <v>16365554.76</v>
      </c>
      <c r="K1482" s="1012" t="s">
        <v>898</v>
      </c>
      <c r="L1482" s="1015"/>
      <c r="M1482" s="1015"/>
      <c r="N1482" s="1016"/>
      <c r="O1482" s="1015"/>
      <c r="P1482" s="1015"/>
      <c r="Q1482" s="1015"/>
      <c r="R1482" s="1015"/>
      <c r="S1482" s="1016"/>
    </row>
    <row r="1483" spans="1:19">
      <c r="A1483" s="1012" t="s">
        <v>2322</v>
      </c>
      <c r="B1483" s="1012" t="s">
        <v>283</v>
      </c>
      <c r="C1483" s="1012" t="s">
        <v>2323</v>
      </c>
      <c r="D1483" s="1012" t="s">
        <v>2324</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2322</v>
      </c>
      <c r="B1484" s="1012" t="s">
        <v>283</v>
      </c>
      <c r="C1484" s="1012" t="s">
        <v>2323</v>
      </c>
      <c r="D1484" s="1012" t="s">
        <v>2324</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2322</v>
      </c>
      <c r="B1485" s="1012" t="s">
        <v>283</v>
      </c>
      <c r="C1485" s="1012" t="s">
        <v>2323</v>
      </c>
      <c r="D1485" s="1012" t="s">
        <v>2324</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2322</v>
      </c>
      <c r="B1486" s="1012" t="s">
        <v>283</v>
      </c>
      <c r="C1486" s="1012" t="s">
        <v>2323</v>
      </c>
      <c r="D1486" s="1012" t="s">
        <v>2324</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2325</v>
      </c>
      <c r="B1487" s="1012" t="s">
        <v>2326</v>
      </c>
      <c r="C1487" s="1012" t="s">
        <v>2327</v>
      </c>
      <c r="D1487" s="1012" t="s">
        <v>2328</v>
      </c>
      <c r="E1487" s="1012" t="s">
        <v>239</v>
      </c>
      <c r="F1487" s="1013">
        <v>39805</v>
      </c>
      <c r="G1487" s="1012" t="s">
        <v>284</v>
      </c>
      <c r="H1487" s="1015">
        <v>31762000</v>
      </c>
      <c r="I1487" s="1015">
        <v>0</v>
      </c>
      <c r="J1487" s="1015">
        <v>42596063.590000004</v>
      </c>
      <c r="K1487" s="1012" t="s">
        <v>1196</v>
      </c>
      <c r="L1487" s="1015"/>
      <c r="M1487" s="1015"/>
      <c r="N1487" s="1016"/>
      <c r="O1487" s="1015"/>
      <c r="P1487" s="1015"/>
      <c r="Q1487" s="1015"/>
      <c r="R1487" s="1015"/>
      <c r="S1487" s="1016"/>
    </row>
    <row r="1488" spans="1:19">
      <c r="A1488" s="1012" t="s">
        <v>2325</v>
      </c>
      <c r="B1488" s="1012" t="s">
        <v>283</v>
      </c>
      <c r="C1488" s="1012" t="s">
        <v>2327</v>
      </c>
      <c r="D1488" s="1012" t="s">
        <v>2328</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2325</v>
      </c>
      <c r="B1489" s="1012" t="s">
        <v>283</v>
      </c>
      <c r="C1489" s="1012" t="s">
        <v>2327</v>
      </c>
      <c r="D1489" s="1012" t="s">
        <v>2328</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2329</v>
      </c>
      <c r="B1490" s="1012" t="s">
        <v>2330</v>
      </c>
      <c r="C1490" s="1012" t="s">
        <v>2331</v>
      </c>
      <c r="D1490" s="1012" t="s">
        <v>2332</v>
      </c>
      <c r="E1490" s="1012" t="s">
        <v>83</v>
      </c>
      <c r="F1490" s="1013">
        <v>39850</v>
      </c>
      <c r="G1490" s="1012" t="s">
        <v>285</v>
      </c>
      <c r="H1490" s="1015">
        <v>3756000</v>
      </c>
      <c r="I1490" s="1015">
        <v>0</v>
      </c>
      <c r="J1490" s="1015">
        <v>4497312.67</v>
      </c>
      <c r="K1490" s="1012" t="s">
        <v>1196</v>
      </c>
      <c r="L1490" s="1015"/>
      <c r="M1490" s="1015"/>
      <c r="N1490" s="1016"/>
      <c r="O1490" s="1015"/>
      <c r="P1490" s="1015"/>
      <c r="Q1490" s="1015"/>
      <c r="R1490" s="1015"/>
      <c r="S1490" s="1016"/>
    </row>
    <row r="1491" spans="1:19">
      <c r="A1491" s="1012" t="s">
        <v>2329</v>
      </c>
      <c r="B1491" s="1012" t="s">
        <v>283</v>
      </c>
      <c r="C1491" s="1012" t="s">
        <v>2331</v>
      </c>
      <c r="D1491" s="1012" t="s">
        <v>2332</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2333</v>
      </c>
      <c r="B1492" s="1012" t="s">
        <v>2969</v>
      </c>
      <c r="C1492" s="1012" t="s">
        <v>2334</v>
      </c>
      <c r="D1492" s="1012" t="s">
        <v>2335</v>
      </c>
      <c r="E1492" s="1012" t="s">
        <v>967</v>
      </c>
      <c r="F1492" s="1013">
        <v>39801</v>
      </c>
      <c r="G1492" s="1012" t="s">
        <v>285</v>
      </c>
      <c r="H1492" s="1015">
        <v>6000000</v>
      </c>
      <c r="I1492" s="1015">
        <v>0</v>
      </c>
      <c r="J1492" s="1015">
        <v>9260824.2599999998</v>
      </c>
      <c r="K1492" s="1012" t="s">
        <v>1196</v>
      </c>
      <c r="L1492" s="1015"/>
      <c r="M1492" s="1015"/>
      <c r="N1492" s="1016"/>
      <c r="O1492" s="1015"/>
      <c r="P1492" s="1015"/>
      <c r="Q1492" s="1015"/>
      <c r="R1492" s="1015"/>
      <c r="S1492" s="1016"/>
    </row>
    <row r="1493" spans="1:19">
      <c r="A1493" s="1012" t="s">
        <v>2333</v>
      </c>
      <c r="B1493" s="1012" t="s">
        <v>283</v>
      </c>
      <c r="C1493" s="1012" t="s">
        <v>2334</v>
      </c>
      <c r="D1493" s="1012" t="s">
        <v>2335</v>
      </c>
      <c r="E1493" s="1012" t="s">
        <v>967</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2336</v>
      </c>
      <c r="B1494" s="1012" t="s">
        <v>1013</v>
      </c>
      <c r="C1494" s="1012" t="s">
        <v>2337</v>
      </c>
      <c r="D1494" s="1012" t="s">
        <v>926</v>
      </c>
      <c r="E1494" s="1012" t="s">
        <v>56</v>
      </c>
      <c r="F1494" s="1013">
        <v>40067</v>
      </c>
      <c r="G1494" s="1012" t="s">
        <v>284</v>
      </c>
      <c r="H1494" s="1015">
        <v>6771000</v>
      </c>
      <c r="I1494" s="1015">
        <v>0</v>
      </c>
      <c r="J1494" s="1015">
        <v>7976328.8399999999</v>
      </c>
      <c r="K1494" s="1012" t="s">
        <v>1196</v>
      </c>
      <c r="L1494" s="1015"/>
      <c r="M1494" s="1015"/>
      <c r="N1494" s="1016"/>
      <c r="O1494" s="1015"/>
      <c r="P1494" s="1015"/>
      <c r="Q1494" s="1015"/>
      <c r="R1494" s="1015"/>
      <c r="S1494" s="1016"/>
    </row>
    <row r="1495" spans="1:19">
      <c r="A1495" s="1012" t="s">
        <v>2336</v>
      </c>
      <c r="B1495" s="1012" t="s">
        <v>283</v>
      </c>
      <c r="C1495" s="1012" t="s">
        <v>2337</v>
      </c>
      <c r="D1495" s="1012" t="s">
        <v>926</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2336</v>
      </c>
      <c r="B1496" s="1012" t="s">
        <v>283</v>
      </c>
      <c r="C1496" s="1012" t="s">
        <v>2337</v>
      </c>
      <c r="D1496" s="1012" t="s">
        <v>926</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2338</v>
      </c>
      <c r="B1497" s="1012" t="s">
        <v>905</v>
      </c>
      <c r="C1497" s="1012" t="s">
        <v>2339</v>
      </c>
      <c r="D1497" s="1012" t="s">
        <v>2340</v>
      </c>
      <c r="E1497" s="1012" t="s">
        <v>903</v>
      </c>
      <c r="F1497" s="1013">
        <v>39899</v>
      </c>
      <c r="G1497" s="1012" t="s">
        <v>285</v>
      </c>
      <c r="H1497" s="1015">
        <v>3727000</v>
      </c>
      <c r="I1497" s="1015">
        <v>0</v>
      </c>
      <c r="J1497" s="1015">
        <v>4628862.7699999996</v>
      </c>
      <c r="K1497" s="1012" t="s">
        <v>898</v>
      </c>
      <c r="L1497" s="1015"/>
      <c r="M1497" s="1015"/>
      <c r="N1497" s="1016"/>
      <c r="O1497" s="1015"/>
      <c r="P1497" s="1015"/>
      <c r="Q1497" s="1015"/>
      <c r="R1497" s="1015"/>
      <c r="S1497" s="1016"/>
    </row>
    <row r="1498" spans="1:19">
      <c r="A1498" s="1012" t="s">
        <v>2338</v>
      </c>
      <c r="B1498" s="1012" t="s">
        <v>283</v>
      </c>
      <c r="C1498" s="1012" t="s">
        <v>2339</v>
      </c>
      <c r="D1498" s="1012" t="s">
        <v>2340</v>
      </c>
      <c r="E1498" s="1012" t="s">
        <v>903</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2338</v>
      </c>
      <c r="B1499" s="1012" t="s">
        <v>283</v>
      </c>
      <c r="C1499" s="1012" t="s">
        <v>2339</v>
      </c>
      <c r="D1499" s="1012" t="s">
        <v>2340</v>
      </c>
      <c r="E1499" s="1012" t="s">
        <v>903</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2341</v>
      </c>
      <c r="B1500" s="1012" t="s">
        <v>924</v>
      </c>
      <c r="C1500" s="1012" t="s">
        <v>2342</v>
      </c>
      <c r="D1500" s="1012" t="s">
        <v>1116</v>
      </c>
      <c r="E1500" s="1012" t="s">
        <v>166</v>
      </c>
      <c r="F1500" s="1013">
        <v>39801</v>
      </c>
      <c r="G1500" s="1012" t="s">
        <v>285</v>
      </c>
      <c r="H1500" s="1015">
        <v>26038000</v>
      </c>
      <c r="I1500" s="1015">
        <v>0</v>
      </c>
      <c r="J1500" s="1015">
        <v>33824567.350000001</v>
      </c>
      <c r="K1500" s="1012" t="s">
        <v>898</v>
      </c>
      <c r="L1500" s="1015"/>
      <c r="M1500" s="1015"/>
      <c r="N1500" s="1016"/>
      <c r="O1500" s="1015"/>
      <c r="P1500" s="1015"/>
      <c r="Q1500" s="1015"/>
      <c r="R1500" s="1015"/>
      <c r="S1500" s="1016"/>
    </row>
    <row r="1501" spans="1:19">
      <c r="A1501" s="1012" t="s">
        <v>2341</v>
      </c>
      <c r="B1501" s="1012" t="s">
        <v>283</v>
      </c>
      <c r="C1501" s="1012" t="s">
        <v>2342</v>
      </c>
      <c r="D1501" s="1012" t="s">
        <v>1116</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2341</v>
      </c>
      <c r="B1502" s="1012" t="s">
        <v>283</v>
      </c>
      <c r="C1502" s="1012" t="s">
        <v>2342</v>
      </c>
      <c r="D1502" s="1012" t="s">
        <v>1116</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2341</v>
      </c>
      <c r="B1503" s="1012" t="s">
        <v>283</v>
      </c>
      <c r="C1503" s="1012" t="s">
        <v>2342</v>
      </c>
      <c r="D1503" s="1012" t="s">
        <v>1116</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2343</v>
      </c>
      <c r="B1504" s="1012" t="s">
        <v>891</v>
      </c>
      <c r="C1504" s="1012" t="s">
        <v>2344</v>
      </c>
      <c r="D1504" s="1012" t="s">
        <v>2345</v>
      </c>
      <c r="E1504" s="1012" t="s">
        <v>52</v>
      </c>
      <c r="F1504" s="1013">
        <v>39920</v>
      </c>
      <c r="G1504" s="1012" t="s">
        <v>285</v>
      </c>
      <c r="H1504" s="1015">
        <v>3690000</v>
      </c>
      <c r="I1504" s="1015">
        <v>0</v>
      </c>
      <c r="J1504" s="1015">
        <v>4692022.7699999996</v>
      </c>
      <c r="K1504" s="1012" t="s">
        <v>1196</v>
      </c>
      <c r="L1504" s="1015"/>
      <c r="M1504" s="1015"/>
      <c r="N1504" s="1016"/>
      <c r="O1504" s="1015"/>
      <c r="P1504" s="1015"/>
      <c r="Q1504" s="1015"/>
      <c r="R1504" s="1015"/>
      <c r="S1504" s="1016"/>
    </row>
    <row r="1505" spans="1:19">
      <c r="A1505" s="1012" t="s">
        <v>2343</v>
      </c>
      <c r="B1505" s="1012" t="s">
        <v>283</v>
      </c>
      <c r="C1505" s="1012" t="s">
        <v>2344</v>
      </c>
      <c r="D1505" s="1012" t="s">
        <v>2345</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2343</v>
      </c>
      <c r="B1506" s="1012" t="s">
        <v>283</v>
      </c>
      <c r="C1506" s="1012" t="s">
        <v>2344</v>
      </c>
      <c r="D1506" s="1012" t="s">
        <v>2345</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2343</v>
      </c>
      <c r="B1507" s="1012" t="s">
        <v>283</v>
      </c>
      <c r="C1507" s="1012" t="s">
        <v>2344</v>
      </c>
      <c r="D1507" s="1012" t="s">
        <v>2345</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2343</v>
      </c>
      <c r="B1508" s="1012" t="s">
        <v>283</v>
      </c>
      <c r="C1508" s="1012" t="s">
        <v>2344</v>
      </c>
      <c r="D1508" s="1012" t="s">
        <v>2345</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2343</v>
      </c>
      <c r="B1509" s="1012" t="s">
        <v>283</v>
      </c>
      <c r="C1509" s="1012" t="s">
        <v>2344</v>
      </c>
      <c r="D1509" s="1012" t="s">
        <v>2345</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2346</v>
      </c>
      <c r="B1510" s="1012" t="s">
        <v>858</v>
      </c>
      <c r="C1510" s="1012" t="s">
        <v>2347</v>
      </c>
      <c r="D1510" s="1012" t="s">
        <v>2348</v>
      </c>
      <c r="E1510" s="1012" t="s">
        <v>83</v>
      </c>
      <c r="F1510" s="1013">
        <v>39822</v>
      </c>
      <c r="G1510" s="1012" t="s">
        <v>284</v>
      </c>
      <c r="H1510" s="1015">
        <v>28685000</v>
      </c>
      <c r="I1510" s="1015">
        <v>0</v>
      </c>
      <c r="J1510" s="1015">
        <v>32075739.670000002</v>
      </c>
      <c r="K1510" s="1012" t="s">
        <v>1196</v>
      </c>
      <c r="L1510" s="1015"/>
      <c r="M1510" s="1015"/>
      <c r="N1510" s="1016"/>
      <c r="O1510" s="1015"/>
      <c r="P1510" s="1015"/>
      <c r="Q1510" s="1015"/>
      <c r="R1510" s="1015"/>
      <c r="S1510" s="1016"/>
    </row>
    <row r="1511" spans="1:19">
      <c r="A1511" s="1012" t="s">
        <v>2346</v>
      </c>
      <c r="B1511" s="1012" t="s">
        <v>283</v>
      </c>
      <c r="C1511" s="1012" t="s">
        <v>2347</v>
      </c>
      <c r="D1511" s="1012" t="s">
        <v>2348</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2346</v>
      </c>
      <c r="B1512" s="1012" t="s">
        <v>283</v>
      </c>
      <c r="C1512" s="1012" t="s">
        <v>2347</v>
      </c>
      <c r="D1512" s="1012" t="s">
        <v>2348</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2346</v>
      </c>
      <c r="B1513" s="1012" t="s">
        <v>283</v>
      </c>
      <c r="C1513" s="1012" t="s">
        <v>2347</v>
      </c>
      <c r="D1513" s="1012" t="s">
        <v>2348</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2346</v>
      </c>
      <c r="B1514" s="1012" t="s">
        <v>283</v>
      </c>
      <c r="C1514" s="1012" t="s">
        <v>2347</v>
      </c>
      <c r="D1514" s="1012" t="s">
        <v>2348</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2349</v>
      </c>
      <c r="B1515" s="1012" t="s">
        <v>900</v>
      </c>
      <c r="C1515" s="1012" t="s">
        <v>2350</v>
      </c>
      <c r="D1515" s="1012" t="s">
        <v>2351</v>
      </c>
      <c r="E1515" s="1012" t="s">
        <v>239</v>
      </c>
      <c r="F1515" s="1013">
        <v>39920</v>
      </c>
      <c r="G1515" s="1012" t="s">
        <v>285</v>
      </c>
      <c r="H1515" s="1015">
        <v>9960000</v>
      </c>
      <c r="I1515" s="1015">
        <v>0</v>
      </c>
      <c r="J1515" s="1015">
        <v>11745689.33</v>
      </c>
      <c r="K1515" s="1012" t="s">
        <v>1196</v>
      </c>
      <c r="L1515" s="1015"/>
      <c r="M1515" s="1015"/>
      <c r="N1515" s="1016"/>
      <c r="O1515" s="1015"/>
      <c r="P1515" s="1015"/>
      <c r="Q1515" s="1015"/>
      <c r="R1515" s="1015"/>
      <c r="S1515" s="1016"/>
    </row>
    <row r="1516" spans="1:19">
      <c r="A1516" s="1012" t="s">
        <v>2349</v>
      </c>
      <c r="B1516" s="1012" t="s">
        <v>283</v>
      </c>
      <c r="C1516" s="1012" t="s">
        <v>2350</v>
      </c>
      <c r="D1516" s="1012" t="s">
        <v>2351</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2352</v>
      </c>
      <c r="B1517" s="1012" t="s">
        <v>858</v>
      </c>
      <c r="C1517" s="1012" t="s">
        <v>2353</v>
      </c>
      <c r="D1517" s="1012" t="s">
        <v>2354</v>
      </c>
      <c r="E1517" s="1012" t="s">
        <v>1231</v>
      </c>
      <c r="F1517" s="1013">
        <v>39843</v>
      </c>
      <c r="G1517" s="1012" t="s">
        <v>284</v>
      </c>
      <c r="H1517" s="1015">
        <v>39000000</v>
      </c>
      <c r="I1517" s="1015">
        <v>0</v>
      </c>
      <c r="J1517" s="1015">
        <v>44926557.479999997</v>
      </c>
      <c r="K1517" s="1012" t="s">
        <v>1196</v>
      </c>
      <c r="L1517" s="1015"/>
      <c r="M1517" s="1015"/>
      <c r="N1517" s="1016"/>
      <c r="O1517" s="1015"/>
      <c r="P1517" s="1015"/>
      <c r="Q1517" s="1015"/>
      <c r="R1517" s="1015"/>
      <c r="S1517" s="1016"/>
    </row>
    <row r="1518" spans="1:19">
      <c r="A1518" s="1012" t="s">
        <v>2352</v>
      </c>
      <c r="B1518" s="1012" t="s">
        <v>283</v>
      </c>
      <c r="C1518" s="1012" t="s">
        <v>2353</v>
      </c>
      <c r="D1518" s="1012" t="s">
        <v>2354</v>
      </c>
      <c r="E1518" s="1012" t="s">
        <v>1231</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2352</v>
      </c>
      <c r="B1519" s="1012" t="s">
        <v>283</v>
      </c>
      <c r="C1519" s="1012" t="s">
        <v>2353</v>
      </c>
      <c r="D1519" s="1012" t="s">
        <v>2354</v>
      </c>
      <c r="E1519" s="1012" t="s">
        <v>1231</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2352</v>
      </c>
      <c r="B1520" s="1012" t="s">
        <v>283</v>
      </c>
      <c r="C1520" s="1012" t="s">
        <v>2353</v>
      </c>
      <c r="D1520" s="1012" t="s">
        <v>2354</v>
      </c>
      <c r="E1520" s="1012" t="s">
        <v>1231</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2355</v>
      </c>
      <c r="B1521" s="1012" t="s">
        <v>2133</v>
      </c>
      <c r="C1521" s="1012" t="s">
        <v>2356</v>
      </c>
      <c r="D1521" s="1012" t="s">
        <v>2357</v>
      </c>
      <c r="E1521" s="1012" t="s">
        <v>188</v>
      </c>
      <c r="F1521" s="1013">
        <v>39857</v>
      </c>
      <c r="G1521" s="1012" t="s">
        <v>285</v>
      </c>
      <c r="H1521" s="1015">
        <v>18000000</v>
      </c>
      <c r="I1521" s="1015">
        <v>0</v>
      </c>
      <c r="J1521" s="1015">
        <v>21325250</v>
      </c>
      <c r="K1521" s="1012" t="s">
        <v>1196</v>
      </c>
      <c r="L1521" s="1015"/>
      <c r="M1521" s="1015"/>
      <c r="N1521" s="1016"/>
      <c r="O1521" s="1015"/>
      <c r="P1521" s="1015"/>
      <c r="Q1521" s="1015"/>
      <c r="R1521" s="1015"/>
      <c r="S1521" s="1016"/>
    </row>
    <row r="1522" spans="1:19">
      <c r="A1522" s="1012" t="s">
        <v>2355</v>
      </c>
      <c r="B1522" s="1012" t="s">
        <v>283</v>
      </c>
      <c r="C1522" s="1012" t="s">
        <v>2356</v>
      </c>
      <c r="D1522" s="1012" t="s">
        <v>2357</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2358</v>
      </c>
      <c r="B1523" s="1012"/>
      <c r="C1523" s="1012" t="s">
        <v>2359</v>
      </c>
      <c r="D1523" s="1012" t="s">
        <v>2360</v>
      </c>
      <c r="E1523" s="1012" t="s">
        <v>105</v>
      </c>
      <c r="F1523" s="1013">
        <v>39805</v>
      </c>
      <c r="G1523" s="1012" t="s">
        <v>284</v>
      </c>
      <c r="H1523" s="1015">
        <v>25054000</v>
      </c>
      <c r="I1523" s="1015">
        <v>0</v>
      </c>
      <c r="J1523" s="1015">
        <v>27877966.16</v>
      </c>
      <c r="K1523" s="1012" t="s">
        <v>898</v>
      </c>
      <c r="L1523" s="1015"/>
      <c r="M1523" s="1015"/>
      <c r="N1523" s="1016"/>
      <c r="O1523" s="1015"/>
      <c r="P1523" s="1015"/>
      <c r="Q1523" s="1015"/>
      <c r="R1523" s="1015"/>
      <c r="S1523" s="1016"/>
    </row>
    <row r="1524" spans="1:19">
      <c r="A1524" s="1012" t="s">
        <v>2358</v>
      </c>
      <c r="B1524" s="1012" t="s">
        <v>283</v>
      </c>
      <c r="C1524" s="1012" t="s">
        <v>2359</v>
      </c>
      <c r="D1524" s="1012" t="s">
        <v>2360</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2358</v>
      </c>
      <c r="B1525" s="1012" t="s">
        <v>283</v>
      </c>
      <c r="C1525" s="1012" t="s">
        <v>2359</v>
      </c>
      <c r="D1525" s="1012" t="s">
        <v>2360</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2361</v>
      </c>
      <c r="B1526" s="1012" t="s">
        <v>905</v>
      </c>
      <c r="C1526" s="1012" t="s">
        <v>2362</v>
      </c>
      <c r="D1526" s="1012" t="s">
        <v>2363</v>
      </c>
      <c r="E1526" s="1012" t="s">
        <v>11</v>
      </c>
      <c r="F1526" s="1013">
        <v>39927</v>
      </c>
      <c r="G1526" s="1012" t="s">
        <v>285</v>
      </c>
      <c r="H1526" s="1015">
        <v>12660000</v>
      </c>
      <c r="I1526" s="1015">
        <v>0</v>
      </c>
      <c r="J1526" s="1015">
        <v>15362909.75</v>
      </c>
      <c r="K1526" s="1012" t="s">
        <v>1196</v>
      </c>
      <c r="L1526" s="1015"/>
      <c r="M1526" s="1015"/>
      <c r="N1526" s="1016"/>
      <c r="O1526" s="1015"/>
      <c r="P1526" s="1015"/>
      <c r="Q1526" s="1015"/>
      <c r="R1526" s="1015"/>
      <c r="S1526" s="1016"/>
    </row>
    <row r="1527" spans="1:19">
      <c r="A1527" s="1012" t="s">
        <v>2361</v>
      </c>
      <c r="B1527" s="1012" t="s">
        <v>283</v>
      </c>
      <c r="C1527" s="1012" t="s">
        <v>2362</v>
      </c>
      <c r="D1527" s="1012" t="s">
        <v>2363</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2364</v>
      </c>
      <c r="B1528" s="1012" t="s">
        <v>905</v>
      </c>
      <c r="C1528" s="1012" t="s">
        <v>2365</v>
      </c>
      <c r="D1528" s="1012" t="s">
        <v>2366</v>
      </c>
      <c r="E1528" s="1012" t="s">
        <v>60</v>
      </c>
      <c r="F1528" s="1013">
        <v>39892</v>
      </c>
      <c r="G1528" s="1012" t="s">
        <v>285</v>
      </c>
      <c r="H1528" s="1015">
        <v>3900000</v>
      </c>
      <c r="I1528" s="1015">
        <v>0</v>
      </c>
      <c r="J1528" s="1015">
        <v>3809874.42</v>
      </c>
      <c r="K1528" s="1012" t="s">
        <v>898</v>
      </c>
      <c r="L1528" s="1015"/>
      <c r="M1528" s="1015"/>
      <c r="N1528" s="1016"/>
      <c r="O1528" s="1015"/>
      <c r="P1528" s="1015"/>
      <c r="Q1528" s="1015"/>
      <c r="R1528" s="1015"/>
      <c r="S1528" s="1016"/>
    </row>
    <row r="1529" spans="1:19">
      <c r="A1529" s="1012" t="s">
        <v>2364</v>
      </c>
      <c r="B1529" s="1012" t="s">
        <v>283</v>
      </c>
      <c r="C1529" s="1012" t="s">
        <v>2365</v>
      </c>
      <c r="D1529" s="1012" t="s">
        <v>2366</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2364</v>
      </c>
      <c r="B1530" s="1012" t="s">
        <v>283</v>
      </c>
      <c r="C1530" s="1012" t="s">
        <v>2365</v>
      </c>
      <c r="D1530" s="1012" t="s">
        <v>2366</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2367</v>
      </c>
      <c r="B1531" s="1012" t="s">
        <v>924</v>
      </c>
      <c r="C1531" s="1012" t="s">
        <v>2368</v>
      </c>
      <c r="D1531" s="1012" t="s">
        <v>2369</v>
      </c>
      <c r="E1531" s="1012" t="s">
        <v>19</v>
      </c>
      <c r="F1531" s="1013">
        <v>39878</v>
      </c>
      <c r="G1531" s="1012" t="s">
        <v>285</v>
      </c>
      <c r="H1531" s="1015">
        <v>12325000</v>
      </c>
      <c r="I1531" s="1015">
        <v>0</v>
      </c>
      <c r="J1531" s="1015">
        <v>15985994.66</v>
      </c>
      <c r="K1531" s="1012" t="s">
        <v>1196</v>
      </c>
      <c r="L1531" s="1015"/>
      <c r="M1531" s="1015"/>
      <c r="N1531" s="1016"/>
      <c r="O1531" s="1015"/>
      <c r="P1531" s="1015"/>
      <c r="Q1531" s="1015"/>
      <c r="R1531" s="1015"/>
      <c r="S1531" s="1016"/>
    </row>
    <row r="1532" spans="1:19">
      <c r="A1532" s="1012" t="s">
        <v>2367</v>
      </c>
      <c r="B1532" s="1012" t="s">
        <v>283</v>
      </c>
      <c r="C1532" s="1012" t="s">
        <v>2368</v>
      </c>
      <c r="D1532" s="1012" t="s">
        <v>2369</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2370</v>
      </c>
      <c r="B1533" s="1012" t="s">
        <v>1915</v>
      </c>
      <c r="C1533" s="1012" t="s">
        <v>2371</v>
      </c>
      <c r="D1533" s="1012" t="s">
        <v>2372</v>
      </c>
      <c r="E1533" s="1012" t="s">
        <v>217</v>
      </c>
      <c r="F1533" s="1013">
        <v>40067</v>
      </c>
      <c r="G1533" s="1012" t="s">
        <v>285</v>
      </c>
      <c r="H1533" s="1015">
        <v>1500000</v>
      </c>
      <c r="I1533" s="1015">
        <v>0</v>
      </c>
      <c r="J1533" s="1015">
        <v>1730162.66</v>
      </c>
      <c r="K1533" s="1012" t="s">
        <v>1196</v>
      </c>
      <c r="L1533" s="1015"/>
      <c r="M1533" s="1015"/>
      <c r="N1533" s="1016"/>
      <c r="O1533" s="1015"/>
      <c r="P1533" s="1015"/>
      <c r="Q1533" s="1015"/>
      <c r="R1533" s="1015"/>
      <c r="S1533" s="1016"/>
    </row>
    <row r="1534" spans="1:19">
      <c r="A1534" s="1012" t="s">
        <v>2370</v>
      </c>
      <c r="B1534" s="1012" t="s">
        <v>283</v>
      </c>
      <c r="C1534" s="1012" t="s">
        <v>2371</v>
      </c>
      <c r="D1534" s="1012" t="s">
        <v>2372</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1194</v>
      </c>
      <c r="C1535" s="1012" t="s">
        <v>2373</v>
      </c>
      <c r="D1535" s="1012" t="s">
        <v>1287</v>
      </c>
      <c r="E1535" s="1012" t="s">
        <v>89</v>
      </c>
      <c r="F1535" s="1013">
        <v>39850</v>
      </c>
      <c r="G1535" s="1012" t="s">
        <v>7</v>
      </c>
      <c r="H1535" s="1015">
        <v>3000000</v>
      </c>
      <c r="I1535" s="1015">
        <v>0</v>
      </c>
      <c r="J1535" s="1015">
        <v>3227916.67</v>
      </c>
      <c r="K1535" s="1012" t="s">
        <v>1196</v>
      </c>
      <c r="L1535" s="1015"/>
      <c r="M1535" s="1015"/>
      <c r="N1535" s="1016"/>
      <c r="O1535" s="1015"/>
      <c r="P1535" s="1015"/>
      <c r="Q1535" s="1015"/>
      <c r="R1535" s="1015"/>
      <c r="S1535" s="1016"/>
    </row>
    <row r="1536" spans="1:19">
      <c r="A1536" s="1012" t="s">
        <v>32</v>
      </c>
      <c r="B1536" s="1012" t="s">
        <v>283</v>
      </c>
      <c r="C1536" s="1012" t="s">
        <v>2373</v>
      </c>
      <c r="D1536" s="1012" t="s">
        <v>1287</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2374</v>
      </c>
      <c r="B1537" s="1012" t="s">
        <v>2375</v>
      </c>
      <c r="C1537" s="1012" t="s">
        <v>2376</v>
      </c>
      <c r="D1537" s="1012" t="s">
        <v>1356</v>
      </c>
      <c r="E1537" s="1012" t="s">
        <v>188</v>
      </c>
      <c r="F1537" s="1013">
        <v>39836</v>
      </c>
      <c r="G1537" s="1012" t="s">
        <v>285</v>
      </c>
      <c r="H1537" s="1015">
        <v>6800000</v>
      </c>
      <c r="I1537" s="1015">
        <v>0</v>
      </c>
      <c r="J1537" s="1015">
        <v>207947.78</v>
      </c>
      <c r="K1537" s="1012" t="s">
        <v>1099</v>
      </c>
      <c r="L1537" s="1015"/>
      <c r="M1537" s="1015"/>
      <c r="N1537" s="1016"/>
      <c r="O1537" s="1015"/>
      <c r="P1537" s="1015"/>
      <c r="Q1537" s="1015"/>
      <c r="R1537" s="1015"/>
      <c r="S1537" s="1016"/>
    </row>
    <row r="1538" spans="1:19">
      <c r="A1538" s="1012" t="s">
        <v>2374</v>
      </c>
      <c r="B1538" s="1012" t="s">
        <v>283</v>
      </c>
      <c r="C1538" s="1012" t="s">
        <v>2376</v>
      </c>
      <c r="D1538" s="1012" t="s">
        <v>1356</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2377</v>
      </c>
      <c r="B1539" s="1012" t="s">
        <v>3035</v>
      </c>
      <c r="C1539" s="1012" t="s">
        <v>2378</v>
      </c>
      <c r="D1539" s="1012" t="s">
        <v>2379</v>
      </c>
      <c r="E1539" s="1012" t="s">
        <v>894</v>
      </c>
      <c r="F1539" s="1013">
        <v>39878</v>
      </c>
      <c r="G1539" s="1012" t="s">
        <v>285</v>
      </c>
      <c r="H1539" s="1015">
        <v>4389000</v>
      </c>
      <c r="I1539" s="1015">
        <v>0</v>
      </c>
      <c r="J1539" s="1015">
        <v>984999</v>
      </c>
      <c r="K1539" s="1012" t="s">
        <v>898</v>
      </c>
      <c r="L1539" s="1015"/>
      <c r="M1539" s="1015"/>
      <c r="N1539" s="1016"/>
      <c r="O1539" s="1015"/>
      <c r="P1539" s="1015"/>
      <c r="Q1539" s="1015"/>
      <c r="R1539" s="1015"/>
      <c r="S1539" s="1016"/>
    </row>
    <row r="1540" spans="1:19">
      <c r="A1540" s="1012" t="s">
        <v>2377</v>
      </c>
      <c r="B1540" s="1012" t="s">
        <v>283</v>
      </c>
      <c r="C1540" s="1012" t="s">
        <v>2378</v>
      </c>
      <c r="D1540" s="1012" t="s">
        <v>2379</v>
      </c>
      <c r="E1540" s="1012" t="s">
        <v>894</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2380</v>
      </c>
      <c r="B1541" s="1012" t="s">
        <v>858</v>
      </c>
      <c r="C1541" s="1012" t="s">
        <v>2381</v>
      </c>
      <c r="D1541" s="1012" t="s">
        <v>977</v>
      </c>
      <c r="E1541" s="1012" t="s">
        <v>60</v>
      </c>
      <c r="F1541" s="1013">
        <v>39794</v>
      </c>
      <c r="G1541" s="1012" t="s">
        <v>284</v>
      </c>
      <c r="H1541" s="1015">
        <v>95000000</v>
      </c>
      <c r="I1541" s="1015">
        <v>0</v>
      </c>
      <c r="J1541" s="1015">
        <v>111918194.45</v>
      </c>
      <c r="K1541" s="1012" t="s">
        <v>1196</v>
      </c>
      <c r="L1541" s="1015"/>
      <c r="M1541" s="1015"/>
      <c r="N1541" s="1016"/>
      <c r="O1541" s="1015"/>
      <c r="P1541" s="1015"/>
      <c r="Q1541" s="1015"/>
      <c r="R1541" s="1015"/>
      <c r="S1541" s="1016"/>
    </row>
    <row r="1542" spans="1:19">
      <c r="A1542" s="1012" t="s">
        <v>2380</v>
      </c>
      <c r="B1542" s="1012" t="s">
        <v>283</v>
      </c>
      <c r="C1542" s="1012" t="s">
        <v>2381</v>
      </c>
      <c r="D1542" s="1012" t="s">
        <v>977</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2380</v>
      </c>
      <c r="B1543" s="1012" t="s">
        <v>283</v>
      </c>
      <c r="C1543" s="1012" t="s">
        <v>2381</v>
      </c>
      <c r="D1543" s="1012" t="s">
        <v>977</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2380</v>
      </c>
      <c r="B1544" s="1012" t="s">
        <v>283</v>
      </c>
      <c r="C1544" s="1012" t="s">
        <v>2381</v>
      </c>
      <c r="D1544" s="1012" t="s">
        <v>977</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2382</v>
      </c>
      <c r="B1545" s="1012" t="s">
        <v>900</v>
      </c>
      <c r="C1545" s="1012" t="s">
        <v>2383</v>
      </c>
      <c r="D1545" s="1012" t="s">
        <v>1362</v>
      </c>
      <c r="E1545" s="1012" t="s">
        <v>166</v>
      </c>
      <c r="F1545" s="1013">
        <v>39801</v>
      </c>
      <c r="G1545" s="1012" t="s">
        <v>285</v>
      </c>
      <c r="H1545" s="1015">
        <v>87631000</v>
      </c>
      <c r="I1545" s="1015">
        <v>0</v>
      </c>
      <c r="J1545" s="1015">
        <v>105252939.77</v>
      </c>
      <c r="K1545" s="1012" t="s">
        <v>1196</v>
      </c>
      <c r="L1545" s="1015"/>
      <c r="M1545" s="1015"/>
      <c r="N1545" s="1016"/>
      <c r="O1545" s="1015"/>
      <c r="P1545" s="1015"/>
      <c r="Q1545" s="1015"/>
      <c r="R1545" s="1015"/>
      <c r="S1545" s="1016"/>
    </row>
    <row r="1546" spans="1:19">
      <c r="A1546" s="1012" t="s">
        <v>2382</v>
      </c>
      <c r="B1546" s="1012" t="s">
        <v>283</v>
      </c>
      <c r="C1546" s="1012" t="s">
        <v>2383</v>
      </c>
      <c r="D1546" s="1012" t="s">
        <v>1362</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2384</v>
      </c>
      <c r="B1547" s="1012" t="s">
        <v>1082</v>
      </c>
      <c r="C1547" s="1012" t="s">
        <v>2385</v>
      </c>
      <c r="D1547" s="1012" t="s">
        <v>921</v>
      </c>
      <c r="E1547" s="1012" t="s">
        <v>109</v>
      </c>
      <c r="F1547" s="1013">
        <v>40011</v>
      </c>
      <c r="G1547" s="1012" t="s">
        <v>922</v>
      </c>
      <c r="H1547" s="1015">
        <v>2500000</v>
      </c>
      <c r="I1547" s="1015">
        <v>0</v>
      </c>
      <c r="J1547" s="1015">
        <v>3103618.4</v>
      </c>
      <c r="K1547" s="1012" t="s">
        <v>898</v>
      </c>
      <c r="L1547" s="1015"/>
      <c r="M1547" s="1015"/>
      <c r="N1547" s="1016"/>
      <c r="O1547" s="1015"/>
      <c r="P1547" s="1015"/>
      <c r="Q1547" s="1015"/>
      <c r="R1547" s="1015"/>
      <c r="S1547" s="1016"/>
    </row>
    <row r="1548" spans="1:19">
      <c r="A1548" s="1012" t="s">
        <v>2384</v>
      </c>
      <c r="B1548" s="1012" t="s">
        <v>283</v>
      </c>
      <c r="C1548" s="1012" t="s">
        <v>2385</v>
      </c>
      <c r="D1548" s="1012" t="s">
        <v>921</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2384</v>
      </c>
      <c r="B1549" s="1012" t="s">
        <v>283</v>
      </c>
      <c r="C1549" s="1012" t="s">
        <v>2385</v>
      </c>
      <c r="D1549" s="1012" t="s">
        <v>921</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2384</v>
      </c>
      <c r="B1550" s="1012" t="s">
        <v>283</v>
      </c>
      <c r="C1550" s="1012" t="s">
        <v>2385</v>
      </c>
      <c r="D1550" s="1012" t="s">
        <v>921</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2386</v>
      </c>
      <c r="B1551" s="1012"/>
      <c r="C1551" s="1012" t="s">
        <v>2387</v>
      </c>
      <c r="D1551" s="1012" t="s">
        <v>1613</v>
      </c>
      <c r="E1551" s="1012" t="s">
        <v>6</v>
      </c>
      <c r="F1551" s="1013">
        <v>39843</v>
      </c>
      <c r="G1551" s="1012" t="s">
        <v>284</v>
      </c>
      <c r="H1551" s="1015">
        <v>11949000</v>
      </c>
      <c r="I1551" s="1015">
        <v>0</v>
      </c>
      <c r="J1551" s="1015">
        <v>13764140.41</v>
      </c>
      <c r="K1551" s="1012" t="s">
        <v>898</v>
      </c>
      <c r="L1551" s="1015"/>
      <c r="M1551" s="1015"/>
      <c r="N1551" s="1016"/>
      <c r="O1551" s="1015"/>
      <c r="P1551" s="1015"/>
      <c r="Q1551" s="1015"/>
      <c r="R1551" s="1015"/>
      <c r="S1551" s="1016"/>
    </row>
    <row r="1552" spans="1:19">
      <c r="A1552" s="1012" t="s">
        <v>2386</v>
      </c>
      <c r="B1552" s="1012" t="s">
        <v>283</v>
      </c>
      <c r="C1552" s="1012" t="s">
        <v>2387</v>
      </c>
      <c r="D1552" s="1012" t="s">
        <v>1613</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2386</v>
      </c>
      <c r="B1553" s="1012" t="s">
        <v>283</v>
      </c>
      <c r="C1553" s="1012" t="s">
        <v>2387</v>
      </c>
      <c r="D1553" s="1012" t="s">
        <v>1613</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2386</v>
      </c>
      <c r="B1554" s="1012" t="s">
        <v>283</v>
      </c>
      <c r="C1554" s="1012" t="s">
        <v>2387</v>
      </c>
      <c r="D1554" s="1012" t="s">
        <v>1613</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2388</v>
      </c>
      <c r="B1555" s="1012" t="s">
        <v>2389</v>
      </c>
      <c r="C1555" s="1012" t="s">
        <v>2390</v>
      </c>
      <c r="D1555" s="1012" t="s">
        <v>1603</v>
      </c>
      <c r="E1555" s="1012" t="s">
        <v>1604</v>
      </c>
      <c r="F1555" s="1013">
        <v>39787</v>
      </c>
      <c r="G1555" s="1012" t="s">
        <v>284</v>
      </c>
      <c r="H1555" s="1015">
        <v>935000000</v>
      </c>
      <c r="I1555" s="1015">
        <v>0</v>
      </c>
      <c r="J1555" s="1015">
        <v>1220280000</v>
      </c>
      <c r="K1555" s="1012" t="s">
        <v>1196</v>
      </c>
      <c r="L1555" s="1015"/>
      <c r="M1555" s="1015"/>
      <c r="N1555" s="1016"/>
      <c r="O1555" s="1015"/>
      <c r="P1555" s="1015"/>
      <c r="Q1555" s="1015"/>
      <c r="R1555" s="1015"/>
      <c r="S1555" s="1016"/>
    </row>
    <row r="1556" spans="1:19">
      <c r="A1556" s="1012" t="s">
        <v>2388</v>
      </c>
      <c r="B1556" s="1012" t="s">
        <v>283</v>
      </c>
      <c r="C1556" s="1012" t="s">
        <v>2390</v>
      </c>
      <c r="D1556" s="1012" t="s">
        <v>1603</v>
      </c>
      <c r="E1556" s="1012" t="s">
        <v>1604</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2388</v>
      </c>
      <c r="B1557" s="1012" t="s">
        <v>283</v>
      </c>
      <c r="C1557" s="1012" t="s">
        <v>2390</v>
      </c>
      <c r="D1557" s="1012" t="s">
        <v>1603</v>
      </c>
      <c r="E1557" s="1012" t="s">
        <v>1604</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2391</v>
      </c>
      <c r="B1558" s="1012"/>
      <c r="C1558" s="1012" t="s">
        <v>2392</v>
      </c>
      <c r="D1558" s="1012" t="s">
        <v>1368</v>
      </c>
      <c r="E1558" s="1012" t="s">
        <v>1309</v>
      </c>
      <c r="F1558" s="1013">
        <v>39773</v>
      </c>
      <c r="G1558" s="1012" t="s">
        <v>284</v>
      </c>
      <c r="H1558" s="1015">
        <v>35000000</v>
      </c>
      <c r="I1558" s="1015">
        <v>0</v>
      </c>
      <c r="J1558" s="1015">
        <v>8233333.3300000001</v>
      </c>
      <c r="K1558" s="1012" t="s">
        <v>898</v>
      </c>
      <c r="L1558" s="1015"/>
      <c r="M1558" s="1015"/>
      <c r="N1558" s="1016"/>
      <c r="O1558" s="1015"/>
      <c r="P1558" s="1015"/>
      <c r="Q1558" s="1015"/>
      <c r="R1558" s="1015"/>
      <c r="S1558" s="1016"/>
    </row>
    <row r="1559" spans="1:19">
      <c r="A1559" s="1012" t="s">
        <v>2391</v>
      </c>
      <c r="B1559" s="1012" t="s">
        <v>283</v>
      </c>
      <c r="C1559" s="1012" t="s">
        <v>2392</v>
      </c>
      <c r="D1559" s="1012" t="s">
        <v>1368</v>
      </c>
      <c r="E1559" s="1012" t="s">
        <v>1309</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2391</v>
      </c>
      <c r="B1560" s="1012" t="s">
        <v>283</v>
      </c>
      <c r="C1560" s="1012" t="s">
        <v>2392</v>
      </c>
      <c r="D1560" s="1012" t="s">
        <v>1368</v>
      </c>
      <c r="E1560" s="1012" t="s">
        <v>1309</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2391</v>
      </c>
      <c r="B1561" s="1012" t="s">
        <v>283</v>
      </c>
      <c r="C1561" s="1012" t="s">
        <v>2392</v>
      </c>
      <c r="D1561" s="1012" t="s">
        <v>1368</v>
      </c>
      <c r="E1561" s="1012" t="s">
        <v>1309</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2393</v>
      </c>
      <c r="B1562" s="1012" t="s">
        <v>924</v>
      </c>
      <c r="C1562" s="1012" t="s">
        <v>2394</v>
      </c>
      <c r="D1562" s="1012" t="s">
        <v>2395</v>
      </c>
      <c r="E1562" s="1012" t="s">
        <v>948</v>
      </c>
      <c r="F1562" s="1013">
        <v>39906</v>
      </c>
      <c r="G1562" s="1012" t="s">
        <v>285</v>
      </c>
      <c r="H1562" s="1015">
        <v>2800000</v>
      </c>
      <c r="I1562" s="1015">
        <v>0</v>
      </c>
      <c r="J1562" s="1015">
        <v>3596579.2</v>
      </c>
      <c r="K1562" s="1012" t="s">
        <v>898</v>
      </c>
      <c r="L1562" s="1015"/>
      <c r="M1562" s="1015"/>
      <c r="N1562" s="1016"/>
      <c r="O1562" s="1015"/>
      <c r="P1562" s="1015"/>
      <c r="Q1562" s="1015"/>
      <c r="R1562" s="1015"/>
      <c r="S1562" s="1016"/>
    </row>
    <row r="1563" spans="1:19">
      <c r="A1563" s="1012" t="s">
        <v>2393</v>
      </c>
      <c r="B1563" s="1012" t="s">
        <v>283</v>
      </c>
      <c r="C1563" s="1012" t="s">
        <v>2394</v>
      </c>
      <c r="D1563" s="1012" t="s">
        <v>2395</v>
      </c>
      <c r="E1563" s="1012" t="s">
        <v>948</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2393</v>
      </c>
      <c r="B1564" s="1012" t="s">
        <v>283</v>
      </c>
      <c r="C1564" s="1012" t="s">
        <v>2394</v>
      </c>
      <c r="D1564" s="1012" t="s">
        <v>2395</v>
      </c>
      <c r="E1564" s="1012" t="s">
        <v>948</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1879</v>
      </c>
      <c r="C1565" s="1012" t="s">
        <v>2396</v>
      </c>
      <c r="D1565" s="1012" t="s">
        <v>2397</v>
      </c>
      <c r="E1565" s="1012" t="s">
        <v>89</v>
      </c>
      <c r="F1565" s="1013">
        <v>39941</v>
      </c>
      <c r="G1565" s="1012" t="s">
        <v>67</v>
      </c>
      <c r="H1565" s="1015">
        <v>6784000</v>
      </c>
      <c r="I1565" s="1015">
        <v>0</v>
      </c>
      <c r="J1565" s="1015">
        <v>7444215.1200000001</v>
      </c>
      <c r="K1565" s="1012" t="s">
        <v>1196</v>
      </c>
      <c r="L1565" s="1015"/>
      <c r="M1565" s="1015"/>
      <c r="N1565" s="1016"/>
      <c r="O1565" s="1015"/>
      <c r="P1565" s="1015"/>
      <c r="Q1565" s="1015"/>
      <c r="R1565" s="1015"/>
      <c r="S1565" s="1016"/>
    </row>
    <row r="1566" spans="1:19">
      <c r="A1566" s="1012" t="s">
        <v>96</v>
      </c>
      <c r="B1566" s="1012" t="s">
        <v>283</v>
      </c>
      <c r="C1566" s="1012" t="s">
        <v>2396</v>
      </c>
      <c r="D1566" s="1012" t="s">
        <v>2397</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2398</v>
      </c>
      <c r="B1567" s="1012" t="s">
        <v>2399</v>
      </c>
      <c r="C1567" s="1012" t="s">
        <v>2400</v>
      </c>
      <c r="D1567" s="1012" t="s">
        <v>2401</v>
      </c>
      <c r="E1567" s="1012" t="s">
        <v>894</v>
      </c>
      <c r="F1567" s="1013">
        <v>39892</v>
      </c>
      <c r="G1567" s="1012" t="s">
        <v>285</v>
      </c>
      <c r="H1567" s="1015">
        <v>9500000</v>
      </c>
      <c r="I1567" s="1015">
        <v>0</v>
      </c>
      <c r="J1567" s="1015">
        <v>467412.5</v>
      </c>
      <c r="K1567" s="1012" t="s">
        <v>2930</v>
      </c>
      <c r="L1567" s="1015"/>
      <c r="M1567" s="1015"/>
      <c r="N1567" s="1016"/>
      <c r="O1567" s="1015"/>
      <c r="P1567" s="1015"/>
      <c r="Q1567" s="1015"/>
      <c r="R1567" s="1015"/>
      <c r="S1567" s="1016"/>
    </row>
    <row r="1568" spans="1:19">
      <c r="A1568" s="1012" t="s">
        <v>2398</v>
      </c>
      <c r="B1568" s="1012" t="s">
        <v>283</v>
      </c>
      <c r="C1568" s="1012" t="s">
        <v>2400</v>
      </c>
      <c r="D1568" s="1012" t="s">
        <v>2401</v>
      </c>
      <c r="E1568" s="1012" t="s">
        <v>894</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2402</v>
      </c>
      <c r="B1569" s="1012"/>
      <c r="C1569" s="1012" t="s">
        <v>2403</v>
      </c>
      <c r="D1569" s="1012" t="s">
        <v>2404</v>
      </c>
      <c r="E1569" s="1012" t="s">
        <v>1238</v>
      </c>
      <c r="F1569" s="1013">
        <v>40088</v>
      </c>
      <c r="G1569" s="1012" t="s">
        <v>284</v>
      </c>
      <c r="H1569" s="1015">
        <v>22252000</v>
      </c>
      <c r="I1569" s="1015">
        <v>0</v>
      </c>
      <c r="J1569" s="1015">
        <v>28727240.289999999</v>
      </c>
      <c r="K1569" s="1012" t="s">
        <v>898</v>
      </c>
      <c r="L1569" s="1015"/>
      <c r="M1569" s="1015"/>
      <c r="N1569" s="1016"/>
      <c r="O1569" s="1015"/>
      <c r="P1569" s="1015"/>
      <c r="Q1569" s="1015"/>
      <c r="R1569" s="1015"/>
      <c r="S1569" s="1016"/>
    </row>
    <row r="1570" spans="1:19">
      <c r="A1570" s="1012" t="s">
        <v>2402</v>
      </c>
      <c r="B1570" s="1012" t="s">
        <v>283</v>
      </c>
      <c r="C1570" s="1012" t="s">
        <v>2403</v>
      </c>
      <c r="D1570" s="1012" t="s">
        <v>2404</v>
      </c>
      <c r="E1570" s="1012" t="s">
        <v>1238</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2402</v>
      </c>
      <c r="B1571" s="1012" t="s">
        <v>283</v>
      </c>
      <c r="C1571" s="1012" t="s">
        <v>2403</v>
      </c>
      <c r="D1571" s="1012" t="s">
        <v>2404</v>
      </c>
      <c r="E1571" s="1012" t="s">
        <v>1238</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2402</v>
      </c>
      <c r="B1572" s="1012" t="s">
        <v>283</v>
      </c>
      <c r="C1572" s="1012" t="s">
        <v>2403</v>
      </c>
      <c r="D1572" s="1012" t="s">
        <v>2404</v>
      </c>
      <c r="E1572" s="1012" t="s">
        <v>1238</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2402</v>
      </c>
      <c r="B1573" s="1012" t="s">
        <v>283</v>
      </c>
      <c r="C1573" s="1012" t="s">
        <v>2403</v>
      </c>
      <c r="D1573" s="1012" t="s">
        <v>2404</v>
      </c>
      <c r="E1573" s="1012" t="s">
        <v>1238</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2402</v>
      </c>
      <c r="B1574" s="1012" t="s">
        <v>283</v>
      </c>
      <c r="C1574" s="1012" t="s">
        <v>2403</v>
      </c>
      <c r="D1574" s="1012" t="s">
        <v>2404</v>
      </c>
      <c r="E1574" s="1012" t="s">
        <v>1238</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2405</v>
      </c>
      <c r="B1575" s="1012" t="s">
        <v>919</v>
      </c>
      <c r="C1575" s="1012" t="s">
        <v>2406</v>
      </c>
      <c r="D1575" s="1012" t="s">
        <v>1913</v>
      </c>
      <c r="E1575" s="1012" t="s">
        <v>1865</v>
      </c>
      <c r="F1575" s="1013">
        <v>39955</v>
      </c>
      <c r="G1575" s="1012" t="s">
        <v>922</v>
      </c>
      <c r="H1575" s="1015">
        <v>6349000</v>
      </c>
      <c r="I1575" s="1015">
        <v>0</v>
      </c>
      <c r="J1575" s="1015">
        <v>8778669.1099999994</v>
      </c>
      <c r="K1575" s="1012" t="s">
        <v>898</v>
      </c>
      <c r="L1575" s="1015"/>
      <c r="M1575" s="1015"/>
      <c r="N1575" s="1016"/>
      <c r="O1575" s="1015"/>
      <c r="P1575" s="1015"/>
      <c r="Q1575" s="1015"/>
      <c r="R1575" s="1015"/>
      <c r="S1575" s="1016"/>
    </row>
    <row r="1576" spans="1:19">
      <c r="A1576" s="1012" t="s">
        <v>2405</v>
      </c>
      <c r="B1576" s="1012" t="s">
        <v>283</v>
      </c>
      <c r="C1576" s="1012" t="s">
        <v>2406</v>
      </c>
      <c r="D1576" s="1012" t="s">
        <v>1913</v>
      </c>
      <c r="E1576" s="1012" t="s">
        <v>1865</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2405</v>
      </c>
      <c r="B1577" s="1012" t="s">
        <v>283</v>
      </c>
      <c r="C1577" s="1012" t="s">
        <v>2406</v>
      </c>
      <c r="D1577" s="1012" t="s">
        <v>1913</v>
      </c>
      <c r="E1577" s="1012" t="s">
        <v>1865</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2407</v>
      </c>
      <c r="B1578" s="1012" t="s">
        <v>924</v>
      </c>
      <c r="C1578" s="1012" t="s">
        <v>2408</v>
      </c>
      <c r="D1578" s="1012" t="s">
        <v>2409</v>
      </c>
      <c r="E1578" s="1012" t="s">
        <v>6</v>
      </c>
      <c r="F1578" s="1013">
        <v>39864</v>
      </c>
      <c r="G1578" s="1012" t="s">
        <v>285</v>
      </c>
      <c r="H1578" s="1015">
        <v>4000000</v>
      </c>
      <c r="I1578" s="1015">
        <v>0</v>
      </c>
      <c r="J1578" s="1015">
        <v>4300522.22</v>
      </c>
      <c r="K1578" s="1012" t="s">
        <v>1196</v>
      </c>
      <c r="L1578" s="1015"/>
      <c r="M1578" s="1015"/>
      <c r="N1578" s="1016"/>
      <c r="O1578" s="1015"/>
      <c r="P1578" s="1015"/>
      <c r="Q1578" s="1015"/>
      <c r="R1578" s="1015"/>
      <c r="S1578" s="1016"/>
    </row>
    <row r="1579" spans="1:19">
      <c r="A1579" s="1012" t="s">
        <v>2407</v>
      </c>
      <c r="B1579" s="1012" t="s">
        <v>283</v>
      </c>
      <c r="C1579" s="1012" t="s">
        <v>2408</v>
      </c>
      <c r="D1579" s="1012" t="s">
        <v>2409</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2410</v>
      </c>
      <c r="B1580" s="1012" t="s">
        <v>2411</v>
      </c>
      <c r="C1580" s="1012" t="s">
        <v>2412</v>
      </c>
      <c r="D1580" s="1012" t="s">
        <v>2174</v>
      </c>
      <c r="E1580" s="1012" t="s">
        <v>1181</v>
      </c>
      <c r="F1580" s="1013">
        <v>39857</v>
      </c>
      <c r="G1580" s="1012" t="s">
        <v>284</v>
      </c>
      <c r="H1580" s="1015">
        <v>41400000</v>
      </c>
      <c r="I1580" s="1015">
        <v>0</v>
      </c>
      <c r="J1580" s="1015">
        <v>42446500</v>
      </c>
      <c r="K1580" s="1012" t="s">
        <v>1196</v>
      </c>
      <c r="L1580" s="1015"/>
      <c r="M1580" s="1015"/>
      <c r="N1580" s="1016"/>
      <c r="O1580" s="1015"/>
      <c r="P1580" s="1015"/>
      <c r="Q1580" s="1015"/>
      <c r="R1580" s="1015"/>
      <c r="S1580" s="1016"/>
    </row>
    <row r="1581" spans="1:19">
      <c r="A1581" s="1012" t="s">
        <v>2410</v>
      </c>
      <c r="B1581" s="1012" t="s">
        <v>283</v>
      </c>
      <c r="C1581" s="1012" t="s">
        <v>2412</v>
      </c>
      <c r="D1581" s="1012" t="s">
        <v>2174</v>
      </c>
      <c r="E1581" s="1012" t="s">
        <v>1181</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2413</v>
      </c>
      <c r="B1582" s="1012" t="s">
        <v>972</v>
      </c>
      <c r="C1582" s="1012" t="s">
        <v>2414</v>
      </c>
      <c r="D1582" s="1012" t="s">
        <v>2308</v>
      </c>
      <c r="E1582" s="1012" t="s">
        <v>6</v>
      </c>
      <c r="F1582" s="1013">
        <v>40137</v>
      </c>
      <c r="G1582" s="1012" t="s">
        <v>285</v>
      </c>
      <c r="H1582" s="1015">
        <v>10800000</v>
      </c>
      <c r="I1582" s="1015">
        <v>0</v>
      </c>
      <c r="J1582" s="1015">
        <v>11077694.890000001</v>
      </c>
      <c r="K1582" s="1012" t="s">
        <v>898</v>
      </c>
      <c r="L1582" s="1015"/>
      <c r="M1582" s="1015"/>
      <c r="N1582" s="1016"/>
      <c r="O1582" s="1015"/>
      <c r="P1582" s="1015"/>
      <c r="Q1582" s="1015"/>
      <c r="R1582" s="1015"/>
      <c r="S1582" s="1016"/>
    </row>
    <row r="1583" spans="1:19">
      <c r="A1583" s="1012" t="s">
        <v>2413</v>
      </c>
      <c r="B1583" s="1012" t="s">
        <v>283</v>
      </c>
      <c r="C1583" s="1012" t="s">
        <v>2414</v>
      </c>
      <c r="D1583" s="1012" t="s">
        <v>2308</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2413</v>
      </c>
      <c r="B1584" s="1012" t="s">
        <v>283</v>
      </c>
      <c r="C1584" s="1012" t="s">
        <v>2414</v>
      </c>
      <c r="D1584" s="1012" t="s">
        <v>2308</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2413</v>
      </c>
      <c r="B1585" s="1012" t="s">
        <v>283</v>
      </c>
      <c r="C1585" s="1012" t="s">
        <v>2414</v>
      </c>
      <c r="D1585" s="1012" t="s">
        <v>2308</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2415</v>
      </c>
      <c r="B1586" s="1012" t="s">
        <v>2416</v>
      </c>
      <c r="C1586" s="1012" t="s">
        <v>2417</v>
      </c>
      <c r="D1586" s="1012" t="s">
        <v>2418</v>
      </c>
      <c r="E1586" s="1012" t="s">
        <v>89</v>
      </c>
      <c r="F1586" s="1013">
        <v>39836</v>
      </c>
      <c r="G1586" s="1012" t="s">
        <v>284</v>
      </c>
      <c r="H1586" s="1015">
        <v>25083000</v>
      </c>
      <c r="I1586" s="1015">
        <v>0</v>
      </c>
      <c r="J1586" s="1015">
        <v>2271405</v>
      </c>
      <c r="K1586" s="1012" t="s">
        <v>1099</v>
      </c>
      <c r="L1586" s="1015"/>
      <c r="M1586" s="1015"/>
      <c r="N1586" s="1016"/>
      <c r="O1586" s="1015"/>
      <c r="P1586" s="1015"/>
      <c r="Q1586" s="1015"/>
      <c r="R1586" s="1015"/>
      <c r="S1586" s="1016"/>
    </row>
    <row r="1587" spans="1:19">
      <c r="A1587" s="1012" t="s">
        <v>2415</v>
      </c>
      <c r="B1587" s="1012" t="s">
        <v>283</v>
      </c>
      <c r="C1587" s="1012" t="s">
        <v>2417</v>
      </c>
      <c r="D1587" s="1012" t="s">
        <v>2418</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2419</v>
      </c>
      <c r="B1588" s="1012" t="s">
        <v>1210</v>
      </c>
      <c r="C1588" s="1012" t="s">
        <v>2420</v>
      </c>
      <c r="D1588" s="1012" t="s">
        <v>1485</v>
      </c>
      <c r="E1588" s="1012" t="s">
        <v>109</v>
      </c>
      <c r="F1588" s="1013">
        <v>39871</v>
      </c>
      <c r="G1588" s="1012" t="s">
        <v>285</v>
      </c>
      <c r="H1588" s="1015">
        <v>4960000</v>
      </c>
      <c r="I1588" s="1015">
        <v>0</v>
      </c>
      <c r="J1588" s="1015">
        <v>10836280.710000001</v>
      </c>
      <c r="K1588" s="1012" t="s">
        <v>1196</v>
      </c>
      <c r="L1588" s="1015"/>
      <c r="M1588" s="1015"/>
      <c r="N1588" s="1016"/>
      <c r="O1588" s="1015"/>
      <c r="P1588" s="1015"/>
      <c r="Q1588" s="1015"/>
      <c r="R1588" s="1015"/>
      <c r="S1588" s="1016"/>
    </row>
    <row r="1589" spans="1:19">
      <c r="A1589" s="1012" t="s">
        <v>2419</v>
      </c>
      <c r="B1589" s="1012" t="s">
        <v>283</v>
      </c>
      <c r="C1589" s="1012" t="s">
        <v>2420</v>
      </c>
      <c r="D1589" s="1012" t="s">
        <v>1485</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2419</v>
      </c>
      <c r="B1590" s="1012" t="s">
        <v>283</v>
      </c>
      <c r="C1590" s="1012" t="s">
        <v>2420</v>
      </c>
      <c r="D1590" s="1012" t="s">
        <v>1485</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2421</v>
      </c>
      <c r="B1591" s="1012" t="s">
        <v>1637</v>
      </c>
      <c r="C1591" s="1012" t="s">
        <v>2422</v>
      </c>
      <c r="D1591" s="1012" t="s">
        <v>1287</v>
      </c>
      <c r="E1591" s="1012" t="s">
        <v>89</v>
      </c>
      <c r="F1591" s="1013">
        <v>39843</v>
      </c>
      <c r="G1591" s="1012" t="s">
        <v>284</v>
      </c>
      <c r="H1591" s="1015">
        <v>243815000</v>
      </c>
      <c r="I1591" s="1015">
        <v>0</v>
      </c>
      <c r="J1591" s="1015">
        <v>290552132.92000002</v>
      </c>
      <c r="K1591" s="1012" t="s">
        <v>1196</v>
      </c>
      <c r="L1591" s="1015"/>
      <c r="M1591" s="1015"/>
      <c r="N1591" s="1016"/>
      <c r="O1591" s="1015"/>
      <c r="P1591" s="1015"/>
      <c r="Q1591" s="1015"/>
      <c r="R1591" s="1015"/>
      <c r="S1591" s="1016"/>
    </row>
    <row r="1592" spans="1:19">
      <c r="A1592" s="1012" t="s">
        <v>2421</v>
      </c>
      <c r="B1592" s="1012" t="s">
        <v>283</v>
      </c>
      <c r="C1592" s="1012" t="s">
        <v>2422</v>
      </c>
      <c r="D1592" s="1012" t="s">
        <v>1287</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2421</v>
      </c>
      <c r="B1593" s="1012" t="s">
        <v>283</v>
      </c>
      <c r="C1593" s="1012" t="s">
        <v>2422</v>
      </c>
      <c r="D1593" s="1012" t="s">
        <v>1287</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2423</v>
      </c>
      <c r="B1594" s="1012" t="s">
        <v>986</v>
      </c>
      <c r="C1594" s="1012" t="s">
        <v>2424</v>
      </c>
      <c r="D1594" s="1012" t="s">
        <v>2425</v>
      </c>
      <c r="E1594" s="1012" t="s">
        <v>105</v>
      </c>
      <c r="F1594" s="1013">
        <v>40088</v>
      </c>
      <c r="G1594" s="1012" t="s">
        <v>285</v>
      </c>
      <c r="H1594" s="1015">
        <v>4000000</v>
      </c>
      <c r="I1594" s="1015">
        <v>0</v>
      </c>
      <c r="J1594" s="1015">
        <v>4596311.8</v>
      </c>
      <c r="K1594" s="1012" t="s">
        <v>1196</v>
      </c>
      <c r="L1594" s="1015"/>
      <c r="M1594" s="1015"/>
      <c r="N1594" s="1016"/>
      <c r="O1594" s="1015"/>
      <c r="P1594" s="1015"/>
      <c r="Q1594" s="1015"/>
      <c r="R1594" s="1015"/>
      <c r="S1594" s="1016"/>
    </row>
    <row r="1595" spans="1:19">
      <c r="A1595" s="1012" t="s">
        <v>2423</v>
      </c>
      <c r="B1595" s="1012" t="s">
        <v>283</v>
      </c>
      <c r="C1595" s="1012" t="s">
        <v>2424</v>
      </c>
      <c r="D1595" s="1012" t="s">
        <v>2425</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2426</v>
      </c>
      <c r="B1596" s="1012" t="s">
        <v>2427</v>
      </c>
      <c r="C1596" s="1012" t="s">
        <v>2428</v>
      </c>
      <c r="D1596" s="1012" t="s">
        <v>1062</v>
      </c>
      <c r="E1596" s="1012" t="s">
        <v>967</v>
      </c>
      <c r="F1596" s="1013">
        <v>39766</v>
      </c>
      <c r="G1596" s="1012" t="s">
        <v>284</v>
      </c>
      <c r="H1596" s="1015">
        <v>151500000</v>
      </c>
      <c r="I1596" s="1015">
        <v>0</v>
      </c>
      <c r="J1596" s="1015">
        <v>199100113.41</v>
      </c>
      <c r="K1596" s="1012" t="s">
        <v>898</v>
      </c>
      <c r="L1596" s="1015"/>
      <c r="M1596" s="1015"/>
      <c r="N1596" s="1016"/>
      <c r="O1596" s="1015"/>
      <c r="P1596" s="1015"/>
      <c r="Q1596" s="1015"/>
      <c r="R1596" s="1015"/>
      <c r="S1596" s="1016"/>
    </row>
    <row r="1597" spans="1:19">
      <c r="A1597" s="1012" t="s">
        <v>2426</v>
      </c>
      <c r="B1597" s="1012" t="s">
        <v>283</v>
      </c>
      <c r="C1597" s="1012" t="s">
        <v>2428</v>
      </c>
      <c r="D1597" s="1012" t="s">
        <v>1062</v>
      </c>
      <c r="E1597" s="1012" t="s">
        <v>967</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2426</v>
      </c>
      <c r="B1598" s="1012" t="s">
        <v>283</v>
      </c>
      <c r="C1598" s="1012" t="s">
        <v>2428</v>
      </c>
      <c r="D1598" s="1012" t="s">
        <v>1062</v>
      </c>
      <c r="E1598" s="1012" t="s">
        <v>967</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2426</v>
      </c>
      <c r="B1599" s="1012" t="s">
        <v>283</v>
      </c>
      <c r="C1599" s="1012" t="s">
        <v>2428</v>
      </c>
      <c r="D1599" s="1012" t="s">
        <v>1062</v>
      </c>
      <c r="E1599" s="1012" t="s">
        <v>967</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2429</v>
      </c>
      <c r="B1600" s="1012" t="s">
        <v>2430</v>
      </c>
      <c r="C1600" s="1012" t="s">
        <v>2431</v>
      </c>
      <c r="D1600" s="1012" t="s">
        <v>1204</v>
      </c>
      <c r="E1600" s="1012" t="s">
        <v>11</v>
      </c>
      <c r="F1600" s="1013">
        <v>39885</v>
      </c>
      <c r="G1600" s="1012" t="s">
        <v>284</v>
      </c>
      <c r="H1600" s="1015">
        <v>9266000</v>
      </c>
      <c r="I1600" s="1015">
        <v>0</v>
      </c>
      <c r="J1600" s="1015">
        <v>5639391</v>
      </c>
      <c r="K1600" s="1012" t="s">
        <v>898</v>
      </c>
      <c r="L1600" s="1015"/>
      <c r="M1600" s="1015"/>
      <c r="N1600" s="1016"/>
      <c r="O1600" s="1015"/>
      <c r="P1600" s="1015"/>
      <c r="Q1600" s="1015"/>
      <c r="R1600" s="1015"/>
      <c r="S1600" s="1016"/>
    </row>
    <row r="1601" spans="1:19">
      <c r="A1601" s="1012" t="s">
        <v>2429</v>
      </c>
      <c r="B1601" s="1012" t="s">
        <v>283</v>
      </c>
      <c r="C1601" s="1012" t="s">
        <v>2431</v>
      </c>
      <c r="D1601" s="1012" t="s">
        <v>1204</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891</v>
      </c>
      <c r="C1602" s="1012" t="s">
        <v>2432</v>
      </c>
      <c r="D1602" s="1012" t="s">
        <v>2433</v>
      </c>
      <c r="E1602" s="1012" t="s">
        <v>52</v>
      </c>
      <c r="F1602" s="1013">
        <v>39871</v>
      </c>
      <c r="G1602" s="1012" t="s">
        <v>285</v>
      </c>
      <c r="H1602" s="1015">
        <v>9270000</v>
      </c>
      <c r="I1602" s="1015">
        <v>0</v>
      </c>
      <c r="J1602" s="1015">
        <v>10536802</v>
      </c>
      <c r="K1602" s="1012" t="s">
        <v>1196</v>
      </c>
      <c r="L1602" s="1015"/>
      <c r="M1602" s="1015"/>
      <c r="N1602" s="1016"/>
      <c r="O1602" s="1015"/>
      <c r="P1602" s="1015"/>
      <c r="Q1602" s="1015"/>
      <c r="R1602" s="1015"/>
      <c r="S1602" s="1016"/>
    </row>
    <row r="1603" spans="1:19">
      <c r="A1603" s="1012" t="s">
        <v>71</v>
      </c>
      <c r="B1603" s="1012" t="s">
        <v>283</v>
      </c>
      <c r="C1603" s="1012" t="s">
        <v>2432</v>
      </c>
      <c r="D1603" s="1012" t="s">
        <v>2433</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2434</v>
      </c>
      <c r="B1604" s="1012" t="s">
        <v>900</v>
      </c>
      <c r="C1604" s="1012" t="s">
        <v>2435</v>
      </c>
      <c r="D1604" s="1012" t="s">
        <v>2436</v>
      </c>
      <c r="E1604" s="1012" t="s">
        <v>188</v>
      </c>
      <c r="F1604" s="1013">
        <v>39829</v>
      </c>
      <c r="G1604" s="1012" t="s">
        <v>285</v>
      </c>
      <c r="H1604" s="1015">
        <v>4500000</v>
      </c>
      <c r="I1604" s="1015">
        <v>0</v>
      </c>
      <c r="J1604" s="1015">
        <v>5355156.75</v>
      </c>
      <c r="K1604" s="1012" t="s">
        <v>1196</v>
      </c>
      <c r="L1604" s="1015"/>
      <c r="M1604" s="1015"/>
      <c r="N1604" s="1016"/>
      <c r="O1604" s="1015"/>
      <c r="P1604" s="1015"/>
      <c r="Q1604" s="1015"/>
      <c r="R1604" s="1015"/>
      <c r="S1604" s="1016"/>
    </row>
    <row r="1605" spans="1:19">
      <c r="A1605" s="1012" t="s">
        <v>2434</v>
      </c>
      <c r="B1605" s="1012" t="s">
        <v>283</v>
      </c>
      <c r="C1605" s="1012" t="s">
        <v>2435</v>
      </c>
      <c r="D1605" s="1012" t="s">
        <v>2436</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2437</v>
      </c>
      <c r="B1606" s="1012"/>
      <c r="C1606" s="1012" t="s">
        <v>2438</v>
      </c>
      <c r="D1606" s="1012" t="s">
        <v>2439</v>
      </c>
      <c r="E1606" s="1012" t="s">
        <v>998</v>
      </c>
      <c r="F1606" s="1013">
        <v>39829</v>
      </c>
      <c r="G1606" s="1012" t="s">
        <v>284</v>
      </c>
      <c r="H1606" s="1015">
        <v>32538000</v>
      </c>
      <c r="I1606" s="1015">
        <v>0</v>
      </c>
      <c r="J1606" s="1015">
        <v>35195847.130000003</v>
      </c>
      <c r="K1606" s="1012" t="s">
        <v>898</v>
      </c>
      <c r="L1606" s="1015"/>
      <c r="M1606" s="1015"/>
      <c r="N1606" s="1016"/>
      <c r="O1606" s="1015"/>
      <c r="P1606" s="1015"/>
      <c r="Q1606" s="1015"/>
      <c r="R1606" s="1015"/>
      <c r="S1606" s="1016"/>
    </row>
    <row r="1607" spans="1:19">
      <c r="A1607" s="1012" t="s">
        <v>2437</v>
      </c>
      <c r="B1607" s="1012" t="s">
        <v>283</v>
      </c>
      <c r="C1607" s="1012" t="s">
        <v>2438</v>
      </c>
      <c r="D1607" s="1012" t="s">
        <v>2439</v>
      </c>
      <c r="E1607" s="1012" t="s">
        <v>998</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2437</v>
      </c>
      <c r="B1608" s="1012" t="s">
        <v>283</v>
      </c>
      <c r="C1608" s="1012" t="s">
        <v>2438</v>
      </c>
      <c r="D1608" s="1012" t="s">
        <v>2439</v>
      </c>
      <c r="E1608" s="1012" t="s">
        <v>998</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2440</v>
      </c>
      <c r="B1609" s="1012" t="s">
        <v>1013</v>
      </c>
      <c r="C1609" s="1012" t="s">
        <v>2441</v>
      </c>
      <c r="D1609" s="1012" t="s">
        <v>2442</v>
      </c>
      <c r="E1609" s="1012" t="s">
        <v>89</v>
      </c>
      <c r="F1609" s="1013">
        <v>39857</v>
      </c>
      <c r="G1609" s="1012" t="s">
        <v>284</v>
      </c>
      <c r="H1609" s="1015">
        <v>38237000</v>
      </c>
      <c r="I1609" s="1015">
        <v>0</v>
      </c>
      <c r="J1609" s="1015">
        <v>44286567.329999998</v>
      </c>
      <c r="K1609" s="1012" t="s">
        <v>1196</v>
      </c>
      <c r="L1609" s="1015"/>
      <c r="M1609" s="1015"/>
      <c r="N1609" s="1016"/>
      <c r="O1609" s="1015"/>
      <c r="P1609" s="1015"/>
      <c r="Q1609" s="1015"/>
      <c r="R1609" s="1015"/>
      <c r="S1609" s="1016"/>
    </row>
    <row r="1610" spans="1:19">
      <c r="A1610" s="1012" t="s">
        <v>2440</v>
      </c>
      <c r="B1610" s="1012" t="s">
        <v>283</v>
      </c>
      <c r="C1610" s="1012" t="s">
        <v>2441</v>
      </c>
      <c r="D1610" s="1012" t="s">
        <v>2442</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2440</v>
      </c>
      <c r="B1611" s="1012" t="s">
        <v>283</v>
      </c>
      <c r="C1611" s="1012" t="s">
        <v>2441</v>
      </c>
      <c r="D1611" s="1012" t="s">
        <v>2442</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2443</v>
      </c>
      <c r="B1612" s="1012" t="s">
        <v>924</v>
      </c>
      <c r="C1612" s="1012" t="s">
        <v>2444</v>
      </c>
      <c r="D1612" s="1012" t="s">
        <v>1432</v>
      </c>
      <c r="E1612" s="1012" t="s">
        <v>105</v>
      </c>
      <c r="F1612" s="1013">
        <v>40116</v>
      </c>
      <c r="G1612" s="1012" t="s">
        <v>285</v>
      </c>
      <c r="H1612" s="1015">
        <v>6229000</v>
      </c>
      <c r="I1612" s="1015">
        <v>0</v>
      </c>
      <c r="J1612" s="1015">
        <v>7190593.3300000001</v>
      </c>
      <c r="K1612" s="1012" t="s">
        <v>1196</v>
      </c>
      <c r="L1612" s="1015"/>
      <c r="M1612" s="1015"/>
      <c r="N1612" s="1016"/>
      <c r="O1612" s="1015"/>
      <c r="P1612" s="1015"/>
      <c r="Q1612" s="1015"/>
      <c r="R1612" s="1015"/>
      <c r="S1612" s="1016"/>
    </row>
    <row r="1613" spans="1:19">
      <c r="A1613" s="1012" t="s">
        <v>2443</v>
      </c>
      <c r="B1613" s="1012" t="s">
        <v>283</v>
      </c>
      <c r="C1613" s="1012" t="s">
        <v>2444</v>
      </c>
      <c r="D1613" s="1012" t="s">
        <v>1432</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2445</v>
      </c>
      <c r="B1614" s="1012" t="s">
        <v>972</v>
      </c>
      <c r="C1614" s="1012" t="s">
        <v>2446</v>
      </c>
      <c r="D1614" s="1012" t="s">
        <v>2447</v>
      </c>
      <c r="E1614" s="1012" t="s">
        <v>19</v>
      </c>
      <c r="F1614" s="1013">
        <v>39983</v>
      </c>
      <c r="G1614" s="1012" t="s">
        <v>285</v>
      </c>
      <c r="H1614" s="1015">
        <v>8900000</v>
      </c>
      <c r="I1614" s="1015">
        <v>0</v>
      </c>
      <c r="J1614" s="1015">
        <v>9139863.6099999994</v>
      </c>
      <c r="K1614" s="1012" t="s">
        <v>898</v>
      </c>
      <c r="L1614" s="1015"/>
      <c r="M1614" s="1015"/>
      <c r="N1614" s="1016"/>
      <c r="O1614" s="1015"/>
      <c r="P1614" s="1015"/>
      <c r="Q1614" s="1015"/>
      <c r="R1614" s="1015"/>
      <c r="S1614" s="1016"/>
    </row>
    <row r="1615" spans="1:19">
      <c r="A1615" s="1012" t="s">
        <v>2445</v>
      </c>
      <c r="B1615" s="1012" t="s">
        <v>283</v>
      </c>
      <c r="C1615" s="1012" t="s">
        <v>2446</v>
      </c>
      <c r="D1615" s="1012" t="s">
        <v>2447</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2445</v>
      </c>
      <c r="B1616" s="1012" t="s">
        <v>283</v>
      </c>
      <c r="C1616" s="1012" t="s">
        <v>2446</v>
      </c>
      <c r="D1616" s="1012" t="s">
        <v>2447</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2448</v>
      </c>
      <c r="B1617" s="1012" t="s">
        <v>900</v>
      </c>
      <c r="C1617" s="1012" t="s">
        <v>2449</v>
      </c>
      <c r="D1617" s="1012" t="s">
        <v>2450</v>
      </c>
      <c r="E1617" s="1012" t="s">
        <v>6</v>
      </c>
      <c r="F1617" s="1013">
        <v>39829</v>
      </c>
      <c r="G1617" s="1012" t="s">
        <v>285</v>
      </c>
      <c r="H1617" s="1015">
        <v>3800000</v>
      </c>
      <c r="I1617" s="1015">
        <v>0</v>
      </c>
      <c r="J1617" s="1015">
        <v>4510626.3899999997</v>
      </c>
      <c r="K1617" s="1012" t="s">
        <v>1196</v>
      </c>
      <c r="L1617" s="1015"/>
      <c r="M1617" s="1015"/>
      <c r="N1617" s="1016"/>
      <c r="O1617" s="1015"/>
      <c r="P1617" s="1015"/>
      <c r="Q1617" s="1015"/>
      <c r="R1617" s="1015"/>
      <c r="S1617" s="1016"/>
    </row>
    <row r="1618" spans="1:19">
      <c r="A1618" s="1012" t="s">
        <v>2448</v>
      </c>
      <c r="B1618" s="1012" t="s">
        <v>283</v>
      </c>
      <c r="C1618" s="1012" t="s">
        <v>2449</v>
      </c>
      <c r="D1618" s="1012" t="s">
        <v>2450</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2451</v>
      </c>
      <c r="B1619" s="1012" t="s">
        <v>900</v>
      </c>
      <c r="C1619" s="1012" t="s">
        <v>2452</v>
      </c>
      <c r="D1619" s="1012" t="s">
        <v>2453</v>
      </c>
      <c r="E1619" s="1012" t="s">
        <v>109</v>
      </c>
      <c r="F1619" s="1013">
        <v>39822</v>
      </c>
      <c r="G1619" s="1012" t="s">
        <v>285</v>
      </c>
      <c r="H1619" s="1015">
        <v>2995000</v>
      </c>
      <c r="I1619" s="1015">
        <v>0</v>
      </c>
      <c r="J1619" s="1015">
        <v>3570810.92</v>
      </c>
      <c r="K1619" s="1012" t="s">
        <v>1196</v>
      </c>
      <c r="L1619" s="1015"/>
      <c r="M1619" s="1015"/>
      <c r="N1619" s="1016"/>
      <c r="O1619" s="1015"/>
      <c r="P1619" s="1015"/>
      <c r="Q1619" s="1015"/>
      <c r="R1619" s="1015"/>
      <c r="S1619" s="1016"/>
    </row>
    <row r="1620" spans="1:19">
      <c r="A1620" s="1012" t="s">
        <v>2451</v>
      </c>
      <c r="B1620" s="1012" t="s">
        <v>283</v>
      </c>
      <c r="C1620" s="1012" t="s">
        <v>2452</v>
      </c>
      <c r="D1620" s="1012" t="s">
        <v>2453</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2454</v>
      </c>
      <c r="B1621" s="1012" t="s">
        <v>2455</v>
      </c>
      <c r="C1621" s="1012" t="s">
        <v>2456</v>
      </c>
      <c r="D1621" s="1012" t="s">
        <v>2457</v>
      </c>
      <c r="E1621" s="1012" t="s">
        <v>894</v>
      </c>
      <c r="F1621" s="1013">
        <v>39878</v>
      </c>
      <c r="G1621" s="1012" t="s">
        <v>285</v>
      </c>
      <c r="H1621" s="1015">
        <v>9982000</v>
      </c>
      <c r="I1621" s="1015">
        <v>0</v>
      </c>
      <c r="J1621" s="1015">
        <v>8755019</v>
      </c>
      <c r="K1621" s="1012" t="s">
        <v>898</v>
      </c>
      <c r="L1621" s="1015"/>
      <c r="M1621" s="1015"/>
      <c r="N1621" s="1016"/>
      <c r="O1621" s="1015"/>
      <c r="P1621" s="1015"/>
      <c r="Q1621" s="1015"/>
      <c r="R1621" s="1015"/>
      <c r="S1621" s="1016"/>
    </row>
    <row r="1622" spans="1:19">
      <c r="A1622" s="1012" t="s">
        <v>2454</v>
      </c>
      <c r="B1622" s="1012" t="s">
        <v>283</v>
      </c>
      <c r="C1622" s="1012" t="s">
        <v>2456</v>
      </c>
      <c r="D1622" s="1012" t="s">
        <v>2457</v>
      </c>
      <c r="E1622" s="1012" t="s">
        <v>894</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2458</v>
      </c>
      <c r="B1623" s="1012" t="s">
        <v>900</v>
      </c>
      <c r="C1623" s="1012" t="s">
        <v>2459</v>
      </c>
      <c r="D1623" s="1012" t="s">
        <v>2460</v>
      </c>
      <c r="E1623" s="1012" t="s">
        <v>939</v>
      </c>
      <c r="F1623" s="1013">
        <v>39871</v>
      </c>
      <c r="G1623" s="1012" t="s">
        <v>285</v>
      </c>
      <c r="H1623" s="1015">
        <v>2655000</v>
      </c>
      <c r="I1623" s="1015">
        <v>0</v>
      </c>
      <c r="J1623" s="1015">
        <v>3135328</v>
      </c>
      <c r="K1623" s="1012" t="s">
        <v>1196</v>
      </c>
      <c r="L1623" s="1015"/>
      <c r="M1623" s="1015"/>
      <c r="N1623" s="1016"/>
      <c r="O1623" s="1015"/>
      <c r="P1623" s="1015"/>
      <c r="Q1623" s="1015"/>
      <c r="R1623" s="1015"/>
      <c r="S1623" s="1016"/>
    </row>
    <row r="1624" spans="1:19">
      <c r="A1624" s="1012" t="s">
        <v>2458</v>
      </c>
      <c r="B1624" s="1012" t="s">
        <v>283</v>
      </c>
      <c r="C1624" s="1012" t="s">
        <v>2459</v>
      </c>
      <c r="D1624" s="1012" t="s">
        <v>2460</v>
      </c>
      <c r="E1624" s="1012" t="s">
        <v>939</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2461</v>
      </c>
      <c r="B1625" s="1012" t="s">
        <v>2462</v>
      </c>
      <c r="C1625" s="1012" t="s">
        <v>2463</v>
      </c>
      <c r="D1625" s="1012" t="s">
        <v>2464</v>
      </c>
      <c r="E1625" s="1012" t="s">
        <v>188</v>
      </c>
      <c r="F1625" s="1013">
        <v>40109</v>
      </c>
      <c r="G1625" s="1012" t="s">
        <v>285</v>
      </c>
      <c r="H1625" s="1015">
        <v>12700000</v>
      </c>
      <c r="I1625" s="1015">
        <v>0</v>
      </c>
      <c r="J1625" s="1015">
        <v>14594338.99</v>
      </c>
      <c r="K1625" s="1012" t="s">
        <v>1196</v>
      </c>
      <c r="L1625" s="1015"/>
      <c r="M1625" s="1015"/>
      <c r="N1625" s="1016"/>
      <c r="O1625" s="1015"/>
      <c r="P1625" s="1015"/>
      <c r="Q1625" s="1015"/>
      <c r="R1625" s="1015"/>
      <c r="S1625" s="1016"/>
    </row>
    <row r="1626" spans="1:19">
      <c r="A1626" s="1012" t="s">
        <v>2461</v>
      </c>
      <c r="B1626" s="1012" t="s">
        <v>283</v>
      </c>
      <c r="C1626" s="1012" t="s">
        <v>2463</v>
      </c>
      <c r="D1626" s="1012" t="s">
        <v>2464</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2465</v>
      </c>
      <c r="B1627" s="1012" t="s">
        <v>905</v>
      </c>
      <c r="C1627" s="1012" t="s">
        <v>2466</v>
      </c>
      <c r="D1627" s="1012" t="s">
        <v>2467</v>
      </c>
      <c r="E1627" s="1012" t="s">
        <v>11</v>
      </c>
      <c r="F1627" s="1013">
        <v>39857</v>
      </c>
      <c r="G1627" s="1012" t="s">
        <v>285</v>
      </c>
      <c r="H1627" s="1015">
        <v>1500000</v>
      </c>
      <c r="I1627" s="1015">
        <v>0</v>
      </c>
      <c r="J1627" s="1015">
        <v>1718159.5</v>
      </c>
      <c r="K1627" s="1012" t="s">
        <v>898</v>
      </c>
      <c r="L1627" s="1015"/>
      <c r="M1627" s="1015"/>
      <c r="N1627" s="1016"/>
      <c r="O1627" s="1015"/>
      <c r="P1627" s="1015"/>
      <c r="Q1627" s="1015"/>
      <c r="R1627" s="1015"/>
      <c r="S1627" s="1016"/>
    </row>
    <row r="1628" spans="1:19">
      <c r="A1628" s="1012" t="s">
        <v>2465</v>
      </c>
      <c r="B1628" s="1012" t="s">
        <v>283</v>
      </c>
      <c r="C1628" s="1012" t="s">
        <v>2466</v>
      </c>
      <c r="D1628" s="1012" t="s">
        <v>2467</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2465</v>
      </c>
      <c r="B1629" s="1012" t="s">
        <v>283</v>
      </c>
      <c r="C1629" s="1012" t="s">
        <v>2466</v>
      </c>
      <c r="D1629" s="1012" t="s">
        <v>2467</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2465</v>
      </c>
      <c r="B1630" s="1012" t="s">
        <v>283</v>
      </c>
      <c r="C1630" s="1012" t="s">
        <v>2466</v>
      </c>
      <c r="D1630" s="1012" t="s">
        <v>2467</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2465</v>
      </c>
      <c r="B1631" s="1012" t="s">
        <v>283</v>
      </c>
      <c r="C1631" s="1012" t="s">
        <v>2466</v>
      </c>
      <c r="D1631" s="1012" t="s">
        <v>2467</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2468</v>
      </c>
      <c r="B1632" s="1012" t="s">
        <v>858</v>
      </c>
      <c r="C1632" s="1012" t="s">
        <v>2469</v>
      </c>
      <c r="D1632" s="1012" t="s">
        <v>1079</v>
      </c>
      <c r="E1632" s="1012" t="s">
        <v>15</v>
      </c>
      <c r="F1632" s="1013">
        <v>39766</v>
      </c>
      <c r="G1632" s="1012" t="s">
        <v>284</v>
      </c>
      <c r="H1632" s="1015">
        <v>3500000000</v>
      </c>
      <c r="I1632" s="1015">
        <v>0</v>
      </c>
      <c r="J1632" s="1015">
        <v>4138055555.5500002</v>
      </c>
      <c r="K1632" s="1012" t="s">
        <v>1196</v>
      </c>
      <c r="L1632" s="1015"/>
      <c r="M1632" s="1015"/>
      <c r="N1632" s="1016"/>
      <c r="O1632" s="1015"/>
      <c r="P1632" s="1015"/>
      <c r="Q1632" s="1015"/>
      <c r="R1632" s="1015"/>
      <c r="S1632" s="1016"/>
    </row>
    <row r="1633" spans="1:19">
      <c r="A1633" s="1012" t="s">
        <v>2468</v>
      </c>
      <c r="B1633" s="1012" t="s">
        <v>283</v>
      </c>
      <c r="C1633" s="1012" t="s">
        <v>2469</v>
      </c>
      <c r="D1633" s="1012" t="s">
        <v>1079</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2468</v>
      </c>
      <c r="B1634" s="1012" t="s">
        <v>283</v>
      </c>
      <c r="C1634" s="1012" t="s">
        <v>2469</v>
      </c>
      <c r="D1634" s="1012" t="s">
        <v>1079</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2470</v>
      </c>
      <c r="B1635" s="1012" t="s">
        <v>924</v>
      </c>
      <c r="C1635" s="1012" t="s">
        <v>2471</v>
      </c>
      <c r="D1635" s="1012" t="s">
        <v>2472</v>
      </c>
      <c r="E1635" s="1012" t="s">
        <v>998</v>
      </c>
      <c r="F1635" s="1013">
        <v>39857</v>
      </c>
      <c r="G1635" s="1012" t="s">
        <v>285</v>
      </c>
      <c r="H1635" s="1015">
        <v>40000000</v>
      </c>
      <c r="I1635" s="1015">
        <v>0</v>
      </c>
      <c r="J1635" s="1015">
        <v>45820950.799999997</v>
      </c>
      <c r="K1635" s="1012" t="s">
        <v>898</v>
      </c>
      <c r="L1635" s="1015"/>
      <c r="M1635" s="1015"/>
      <c r="N1635" s="1016"/>
      <c r="O1635" s="1015"/>
      <c r="P1635" s="1015"/>
      <c r="Q1635" s="1015"/>
      <c r="R1635" s="1015"/>
      <c r="S1635" s="1016"/>
    </row>
    <row r="1636" spans="1:19">
      <c r="A1636" s="1012" t="s">
        <v>2470</v>
      </c>
      <c r="B1636" s="1012" t="s">
        <v>283</v>
      </c>
      <c r="C1636" s="1012" t="s">
        <v>2471</v>
      </c>
      <c r="D1636" s="1012" t="s">
        <v>2472</v>
      </c>
      <c r="E1636" s="1012" t="s">
        <v>998</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2470</v>
      </c>
      <c r="B1637" s="1012" t="s">
        <v>283</v>
      </c>
      <c r="C1637" s="1012" t="s">
        <v>2471</v>
      </c>
      <c r="D1637" s="1012" t="s">
        <v>2472</v>
      </c>
      <c r="E1637" s="1012" t="s">
        <v>998</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2473</v>
      </c>
      <c r="B1638" s="1012" t="s">
        <v>905</v>
      </c>
      <c r="C1638" s="1012" t="s">
        <v>2474</v>
      </c>
      <c r="D1638" s="1012" t="s">
        <v>2475</v>
      </c>
      <c r="E1638" s="1012" t="s">
        <v>217</v>
      </c>
      <c r="F1638" s="1013">
        <v>39871</v>
      </c>
      <c r="G1638" s="1012" t="s">
        <v>285</v>
      </c>
      <c r="H1638" s="1015">
        <v>10900000</v>
      </c>
      <c r="I1638" s="1015">
        <v>0</v>
      </c>
      <c r="J1638" s="1015">
        <v>9630106.9299999997</v>
      </c>
      <c r="K1638" s="1012" t="s">
        <v>898</v>
      </c>
      <c r="L1638" s="1015"/>
      <c r="M1638" s="1015"/>
      <c r="N1638" s="1016"/>
      <c r="O1638" s="1015"/>
      <c r="P1638" s="1015"/>
      <c r="Q1638" s="1015"/>
      <c r="R1638" s="1015"/>
      <c r="S1638" s="1016"/>
    </row>
    <row r="1639" spans="1:19">
      <c r="A1639" s="1012" t="s">
        <v>2473</v>
      </c>
      <c r="B1639" s="1012" t="s">
        <v>283</v>
      </c>
      <c r="C1639" s="1012" t="s">
        <v>2474</v>
      </c>
      <c r="D1639" s="1012" t="s">
        <v>2475</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2473</v>
      </c>
      <c r="B1640" s="1012" t="s">
        <v>283</v>
      </c>
      <c r="C1640" s="1012" t="s">
        <v>2474</v>
      </c>
      <c r="D1640" s="1012" t="s">
        <v>2475</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2476</v>
      </c>
      <c r="B1641" s="1012" t="s">
        <v>2477</v>
      </c>
      <c r="C1641" s="1012" t="s">
        <v>2478</v>
      </c>
      <c r="D1641" s="1012" t="s">
        <v>2479</v>
      </c>
      <c r="E1641" s="1012" t="s">
        <v>967</v>
      </c>
      <c r="F1641" s="1013">
        <v>39822</v>
      </c>
      <c r="G1641" s="1012" t="s">
        <v>285</v>
      </c>
      <c r="H1641" s="1015">
        <v>5983000</v>
      </c>
      <c r="I1641" s="1015">
        <v>0</v>
      </c>
      <c r="J1641" s="1015">
        <v>195637</v>
      </c>
      <c r="K1641" s="1012" t="s">
        <v>1099</v>
      </c>
      <c r="L1641" s="1015"/>
      <c r="M1641" s="1015"/>
      <c r="N1641" s="1016"/>
      <c r="O1641" s="1015"/>
      <c r="P1641" s="1015"/>
      <c r="Q1641" s="1015"/>
      <c r="R1641" s="1015"/>
      <c r="S1641" s="1016"/>
    </row>
    <row r="1642" spans="1:19">
      <c r="A1642" s="1012" t="s">
        <v>2476</v>
      </c>
      <c r="B1642" s="1012" t="s">
        <v>283</v>
      </c>
      <c r="C1642" s="1012" t="s">
        <v>2478</v>
      </c>
      <c r="D1642" s="1012" t="s">
        <v>2479</v>
      </c>
      <c r="E1642" s="1012" t="s">
        <v>967</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2480</v>
      </c>
      <c r="B1643" s="1012" t="s">
        <v>1593</v>
      </c>
      <c r="C1643" s="1012" t="s">
        <v>2481</v>
      </c>
      <c r="D1643" s="1012" t="s">
        <v>2482</v>
      </c>
      <c r="E1643" s="1012" t="s">
        <v>217</v>
      </c>
      <c r="F1643" s="1013">
        <v>39976</v>
      </c>
      <c r="G1643" s="1012" t="s">
        <v>922</v>
      </c>
      <c r="H1643" s="1015">
        <v>15000000</v>
      </c>
      <c r="I1643" s="1015">
        <v>0</v>
      </c>
      <c r="J1643" s="1015">
        <v>19928275</v>
      </c>
      <c r="K1643" s="1012" t="s">
        <v>1196</v>
      </c>
      <c r="L1643" s="1015"/>
      <c r="M1643" s="1015"/>
      <c r="N1643" s="1016"/>
      <c r="O1643" s="1015"/>
      <c r="P1643" s="1015"/>
      <c r="Q1643" s="1015"/>
      <c r="R1643" s="1015"/>
      <c r="S1643" s="1016"/>
    </row>
    <row r="1644" spans="1:19">
      <c r="A1644" s="1012" t="s">
        <v>2480</v>
      </c>
      <c r="B1644" s="1012" t="s">
        <v>283</v>
      </c>
      <c r="C1644" s="1012" t="s">
        <v>2481</v>
      </c>
      <c r="D1644" s="1012" t="s">
        <v>2482</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2480</v>
      </c>
      <c r="B1645" s="1012" t="s">
        <v>283</v>
      </c>
      <c r="C1645" s="1012" t="s">
        <v>2481</v>
      </c>
      <c r="D1645" s="1012" t="s">
        <v>2482</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2483</v>
      </c>
      <c r="B1646" s="1012" t="s">
        <v>1282</v>
      </c>
      <c r="C1646" s="1012" t="s">
        <v>2484</v>
      </c>
      <c r="D1646" s="1012" t="s">
        <v>1031</v>
      </c>
      <c r="E1646" s="1012" t="s">
        <v>42</v>
      </c>
      <c r="F1646" s="1013">
        <v>39948</v>
      </c>
      <c r="G1646" s="1012" t="s">
        <v>922</v>
      </c>
      <c r="H1646" s="1015">
        <v>1100000</v>
      </c>
      <c r="I1646" s="1015">
        <v>0</v>
      </c>
      <c r="J1646" s="1015">
        <v>1622708.57</v>
      </c>
      <c r="K1646" s="1012" t="s">
        <v>1196</v>
      </c>
      <c r="L1646" s="1015"/>
      <c r="M1646" s="1015"/>
      <c r="N1646" s="1016"/>
      <c r="O1646" s="1015"/>
      <c r="P1646" s="1015"/>
      <c r="Q1646" s="1015"/>
      <c r="R1646" s="1015"/>
      <c r="S1646" s="1016"/>
    </row>
    <row r="1647" spans="1:19">
      <c r="A1647" s="1012" t="s">
        <v>2483</v>
      </c>
      <c r="B1647" s="1012" t="s">
        <v>283</v>
      </c>
      <c r="C1647" s="1012" t="s">
        <v>2484</v>
      </c>
      <c r="D1647" s="1012" t="s">
        <v>1031</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2485</v>
      </c>
      <c r="B1648" s="1012" t="s">
        <v>2486</v>
      </c>
      <c r="C1648" s="1012" t="s">
        <v>2487</v>
      </c>
      <c r="D1648" s="1012" t="s">
        <v>1031</v>
      </c>
      <c r="E1648" s="1012" t="s">
        <v>42</v>
      </c>
      <c r="F1648" s="1013">
        <v>39843</v>
      </c>
      <c r="G1648" s="1012" t="s">
        <v>285</v>
      </c>
      <c r="H1648" s="1015">
        <v>25000000</v>
      </c>
      <c r="I1648" s="1015">
        <v>0</v>
      </c>
      <c r="J1648" s="1015">
        <v>738021</v>
      </c>
      <c r="K1648" s="1012" t="s">
        <v>1099</v>
      </c>
      <c r="L1648" s="1015"/>
      <c r="M1648" s="1015"/>
      <c r="N1648" s="1016"/>
      <c r="O1648" s="1015"/>
      <c r="P1648" s="1015"/>
      <c r="Q1648" s="1015"/>
      <c r="R1648" s="1015"/>
      <c r="S1648" s="1016"/>
    </row>
    <row r="1649" spans="1:19">
      <c r="A1649" s="1012" t="s">
        <v>2485</v>
      </c>
      <c r="B1649" s="1012" t="s">
        <v>283</v>
      </c>
      <c r="C1649" s="1012" t="s">
        <v>2487</v>
      </c>
      <c r="D1649" s="1012" t="s">
        <v>1031</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2488</v>
      </c>
      <c r="B1650" s="1012"/>
      <c r="C1650" s="1012" t="s">
        <v>2489</v>
      </c>
      <c r="D1650" s="1012" t="s">
        <v>2490</v>
      </c>
      <c r="E1650" s="1012" t="s">
        <v>239</v>
      </c>
      <c r="F1650" s="1013">
        <v>39864</v>
      </c>
      <c r="G1650" s="1012" t="s">
        <v>284</v>
      </c>
      <c r="H1650" s="1015">
        <v>30407000</v>
      </c>
      <c r="I1650" s="1015">
        <v>0</v>
      </c>
      <c r="J1650" s="1015">
        <v>38451518.829999998</v>
      </c>
      <c r="K1650" s="1012" t="s">
        <v>898</v>
      </c>
      <c r="L1650" s="1015"/>
      <c r="M1650" s="1015"/>
      <c r="N1650" s="1016"/>
      <c r="O1650" s="1015"/>
      <c r="P1650" s="1015"/>
      <c r="Q1650" s="1015"/>
      <c r="R1650" s="1015"/>
      <c r="S1650" s="1016"/>
    </row>
    <row r="1651" spans="1:19">
      <c r="A1651" s="1012" t="s">
        <v>2488</v>
      </c>
      <c r="B1651" s="1012" t="s">
        <v>283</v>
      </c>
      <c r="C1651" s="1012" t="s">
        <v>2489</v>
      </c>
      <c r="D1651" s="1012" t="s">
        <v>2490</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2488</v>
      </c>
      <c r="B1652" s="1012" t="s">
        <v>283</v>
      </c>
      <c r="C1652" s="1012" t="s">
        <v>2489</v>
      </c>
      <c r="D1652" s="1012" t="s">
        <v>2490</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2488</v>
      </c>
      <c r="B1653" s="1012" t="s">
        <v>283</v>
      </c>
      <c r="C1653" s="1012" t="s">
        <v>2489</v>
      </c>
      <c r="D1653" s="1012" t="s">
        <v>2490</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2488</v>
      </c>
      <c r="B1654" s="1012" t="s">
        <v>283</v>
      </c>
      <c r="C1654" s="1012" t="s">
        <v>2489</v>
      </c>
      <c r="D1654" s="1012" t="s">
        <v>2490</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2491</v>
      </c>
      <c r="B1655" s="1012" t="s">
        <v>858</v>
      </c>
      <c r="C1655" s="1012" t="s">
        <v>2492</v>
      </c>
      <c r="D1655" s="1012" t="s">
        <v>2493</v>
      </c>
      <c r="E1655" s="1012" t="s">
        <v>239</v>
      </c>
      <c r="F1655" s="1013">
        <v>39829</v>
      </c>
      <c r="G1655" s="1012" t="s">
        <v>284</v>
      </c>
      <c r="H1655" s="1015">
        <v>108676000</v>
      </c>
      <c r="I1655" s="1015">
        <v>0</v>
      </c>
      <c r="J1655" s="1015">
        <v>124916099.34</v>
      </c>
      <c r="K1655" s="1012" t="s">
        <v>1196</v>
      </c>
      <c r="L1655" s="1015"/>
      <c r="M1655" s="1015"/>
      <c r="N1655" s="1016"/>
      <c r="O1655" s="1015"/>
      <c r="P1655" s="1015"/>
      <c r="Q1655" s="1015"/>
      <c r="R1655" s="1015"/>
      <c r="S1655" s="1016"/>
    </row>
    <row r="1656" spans="1:19">
      <c r="A1656" s="1012" t="s">
        <v>2491</v>
      </c>
      <c r="B1656" s="1012" t="s">
        <v>283</v>
      </c>
      <c r="C1656" s="1012" t="s">
        <v>2492</v>
      </c>
      <c r="D1656" s="1012" t="s">
        <v>2493</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2491</v>
      </c>
      <c r="B1657" s="1012" t="s">
        <v>283</v>
      </c>
      <c r="C1657" s="1012" t="s">
        <v>2492</v>
      </c>
      <c r="D1657" s="1012" t="s">
        <v>2493</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2494</v>
      </c>
      <c r="B1658" s="1012" t="s">
        <v>924</v>
      </c>
      <c r="C1658" s="1012" t="s">
        <v>2970</v>
      </c>
      <c r="D1658" s="1012" t="s">
        <v>2495</v>
      </c>
      <c r="E1658" s="1012" t="s">
        <v>6</v>
      </c>
      <c r="F1658" s="1013">
        <v>39805</v>
      </c>
      <c r="G1658" s="1012" t="s">
        <v>285</v>
      </c>
      <c r="H1658" s="1015">
        <v>1549000</v>
      </c>
      <c r="I1658" s="1015">
        <v>0</v>
      </c>
      <c r="J1658" s="1015">
        <v>1646325</v>
      </c>
      <c r="K1658" s="1012" t="s">
        <v>1196</v>
      </c>
      <c r="L1658" s="1015"/>
      <c r="M1658" s="1015"/>
      <c r="N1658" s="1016"/>
      <c r="O1658" s="1015"/>
      <c r="P1658" s="1015"/>
      <c r="Q1658" s="1015"/>
      <c r="R1658" s="1015"/>
      <c r="S1658" s="1016"/>
    </row>
    <row r="1659" spans="1:19">
      <c r="A1659" s="1012" t="s">
        <v>2494</v>
      </c>
      <c r="B1659" s="1012" t="s">
        <v>283</v>
      </c>
      <c r="C1659" s="1012" t="s">
        <v>2970</v>
      </c>
      <c r="D1659" s="1012" t="s">
        <v>2495</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2496</v>
      </c>
      <c r="B1660" s="1012" t="s">
        <v>1013</v>
      </c>
      <c r="C1660" s="1012" t="s">
        <v>2497</v>
      </c>
      <c r="D1660" s="1012" t="s">
        <v>2498</v>
      </c>
      <c r="E1660" s="1012" t="s">
        <v>149</v>
      </c>
      <c r="F1660" s="1013">
        <v>39885</v>
      </c>
      <c r="G1660" s="1012" t="s">
        <v>284</v>
      </c>
      <c r="H1660" s="1015">
        <v>8816000</v>
      </c>
      <c r="I1660" s="1015">
        <v>0</v>
      </c>
      <c r="J1660" s="1015">
        <v>10100960.439999999</v>
      </c>
      <c r="K1660" s="1012" t="s">
        <v>1196</v>
      </c>
      <c r="L1660" s="1015"/>
      <c r="M1660" s="1015"/>
      <c r="N1660" s="1016"/>
      <c r="O1660" s="1015"/>
      <c r="P1660" s="1015"/>
      <c r="Q1660" s="1015"/>
      <c r="R1660" s="1015"/>
      <c r="S1660" s="1016"/>
    </row>
    <row r="1661" spans="1:19">
      <c r="A1661" s="1012" t="s">
        <v>2496</v>
      </c>
      <c r="B1661" s="1012" t="s">
        <v>283</v>
      </c>
      <c r="C1661" s="1012" t="s">
        <v>2497</v>
      </c>
      <c r="D1661" s="1012" t="s">
        <v>2498</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2496</v>
      </c>
      <c r="B1662" s="1012" t="s">
        <v>283</v>
      </c>
      <c r="C1662" s="1012" t="s">
        <v>2497</v>
      </c>
      <c r="D1662" s="1012" t="s">
        <v>2498</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2499</v>
      </c>
      <c r="B1663" s="1012" t="s">
        <v>2500</v>
      </c>
      <c r="C1663" s="1012" t="s">
        <v>2501</v>
      </c>
      <c r="D1663" s="1012" t="s">
        <v>2502</v>
      </c>
      <c r="E1663" s="1012" t="s">
        <v>967</v>
      </c>
      <c r="F1663" s="1013">
        <v>39787</v>
      </c>
      <c r="G1663" s="1012" t="s">
        <v>284</v>
      </c>
      <c r="H1663" s="1015">
        <v>83094000</v>
      </c>
      <c r="I1663" s="1015">
        <v>0</v>
      </c>
      <c r="J1663" s="1015">
        <v>95137868.329999998</v>
      </c>
      <c r="K1663" s="1012" t="s">
        <v>1196</v>
      </c>
      <c r="L1663" s="1015"/>
      <c r="M1663" s="1015"/>
      <c r="N1663" s="1016"/>
      <c r="O1663" s="1015"/>
      <c r="P1663" s="1015"/>
      <c r="Q1663" s="1015"/>
      <c r="R1663" s="1015"/>
      <c r="S1663" s="1016"/>
    </row>
    <row r="1664" spans="1:19">
      <c r="A1664" s="1012" t="s">
        <v>2499</v>
      </c>
      <c r="B1664" s="1012" t="s">
        <v>283</v>
      </c>
      <c r="C1664" s="1012" t="s">
        <v>2501</v>
      </c>
      <c r="D1664" s="1012" t="s">
        <v>2502</v>
      </c>
      <c r="E1664" s="1012" t="s">
        <v>967</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2499</v>
      </c>
      <c r="B1665" s="1012" t="s">
        <v>283</v>
      </c>
      <c r="C1665" s="1012" t="s">
        <v>2501</v>
      </c>
      <c r="D1665" s="1012" t="s">
        <v>2502</v>
      </c>
      <c r="E1665" s="1012" t="s">
        <v>967</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2499</v>
      </c>
      <c r="B1666" s="1012" t="s">
        <v>283</v>
      </c>
      <c r="C1666" s="1012" t="s">
        <v>2501</v>
      </c>
      <c r="D1666" s="1012" t="s">
        <v>2502</v>
      </c>
      <c r="E1666" s="1012" t="s">
        <v>967</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2503</v>
      </c>
      <c r="B1667" s="1012" t="s">
        <v>905</v>
      </c>
      <c r="C1667" s="1012" t="s">
        <v>2504</v>
      </c>
      <c r="D1667" s="1012" t="s">
        <v>2505</v>
      </c>
      <c r="E1667" s="1012" t="s">
        <v>6</v>
      </c>
      <c r="F1667" s="1013">
        <v>39857</v>
      </c>
      <c r="G1667" s="1012" t="s">
        <v>285</v>
      </c>
      <c r="H1667" s="1015">
        <v>2900000</v>
      </c>
      <c r="I1667" s="1015">
        <v>0</v>
      </c>
      <c r="J1667" s="1015">
        <v>2697208.51</v>
      </c>
      <c r="K1667" s="1012" t="s">
        <v>898</v>
      </c>
      <c r="L1667" s="1015"/>
      <c r="M1667" s="1015"/>
      <c r="N1667" s="1016"/>
      <c r="O1667" s="1015"/>
      <c r="P1667" s="1015"/>
      <c r="Q1667" s="1015"/>
      <c r="R1667" s="1015"/>
      <c r="S1667" s="1016"/>
    </row>
    <row r="1668" spans="1:19">
      <c r="A1668" s="1012" t="s">
        <v>2503</v>
      </c>
      <c r="B1668" s="1012" t="s">
        <v>283</v>
      </c>
      <c r="C1668" s="1012" t="s">
        <v>2504</v>
      </c>
      <c r="D1668" s="1012" t="s">
        <v>2505</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2503</v>
      </c>
      <c r="B1669" s="1012" t="s">
        <v>283</v>
      </c>
      <c r="C1669" s="1012" t="s">
        <v>2504</v>
      </c>
      <c r="D1669" s="1012" t="s">
        <v>2505</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2506</v>
      </c>
      <c r="B1670" s="1012"/>
      <c r="C1670" s="1012" t="s">
        <v>2507</v>
      </c>
      <c r="D1670" s="1012" t="s">
        <v>2508</v>
      </c>
      <c r="E1670" s="1012" t="s">
        <v>6</v>
      </c>
      <c r="F1670" s="1013">
        <v>39801</v>
      </c>
      <c r="G1670" s="1012" t="s">
        <v>284</v>
      </c>
      <c r="H1670" s="1015">
        <v>4000000</v>
      </c>
      <c r="I1670" s="1015">
        <v>0</v>
      </c>
      <c r="J1670" s="1015">
        <v>3131111.11</v>
      </c>
      <c r="K1670" s="1012" t="s">
        <v>898</v>
      </c>
      <c r="L1670" s="1015"/>
      <c r="M1670" s="1015"/>
      <c r="N1670" s="1016"/>
      <c r="O1670" s="1015"/>
      <c r="P1670" s="1015"/>
      <c r="Q1670" s="1015"/>
      <c r="R1670" s="1015"/>
      <c r="S1670" s="1016"/>
    </row>
    <row r="1671" spans="1:19">
      <c r="A1671" s="1012" t="s">
        <v>2506</v>
      </c>
      <c r="B1671" s="1012" t="s">
        <v>283</v>
      </c>
      <c r="C1671" s="1012" t="s">
        <v>2507</v>
      </c>
      <c r="D1671" s="1012" t="s">
        <v>2508</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2509</v>
      </c>
      <c r="B1672" s="1012" t="s">
        <v>900</v>
      </c>
      <c r="C1672" s="1012" t="s">
        <v>2510</v>
      </c>
      <c r="D1672" s="1012" t="s">
        <v>2511</v>
      </c>
      <c r="E1672" s="1012" t="s">
        <v>149</v>
      </c>
      <c r="F1672" s="1013">
        <v>39899</v>
      </c>
      <c r="G1672" s="1012" t="s">
        <v>285</v>
      </c>
      <c r="H1672" s="1015">
        <v>4000000</v>
      </c>
      <c r="I1672" s="1015">
        <v>0</v>
      </c>
      <c r="J1672" s="1015">
        <v>4717144.78</v>
      </c>
      <c r="K1672" s="1012" t="s">
        <v>1196</v>
      </c>
      <c r="L1672" s="1015"/>
      <c r="M1672" s="1015"/>
      <c r="N1672" s="1016"/>
      <c r="O1672" s="1015"/>
      <c r="P1672" s="1015"/>
      <c r="Q1672" s="1015"/>
      <c r="R1672" s="1015"/>
      <c r="S1672" s="1016"/>
    </row>
    <row r="1673" spans="1:19">
      <c r="A1673" s="1012" t="s">
        <v>2509</v>
      </c>
      <c r="B1673" s="1012" t="s">
        <v>283</v>
      </c>
      <c r="C1673" s="1012" t="s">
        <v>2510</v>
      </c>
      <c r="D1673" s="1012" t="s">
        <v>2511</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2512</v>
      </c>
      <c r="B1674" s="1012" t="s">
        <v>858</v>
      </c>
      <c r="C1674" s="1012" t="s">
        <v>2513</v>
      </c>
      <c r="D1674" s="1012" t="s">
        <v>1410</v>
      </c>
      <c r="E1674" s="1012" t="s">
        <v>11</v>
      </c>
      <c r="F1674" s="1013">
        <v>39829</v>
      </c>
      <c r="G1674" s="1012" t="s">
        <v>284</v>
      </c>
      <c r="H1674" s="1015">
        <v>64779000</v>
      </c>
      <c r="I1674" s="1015">
        <v>0</v>
      </c>
      <c r="J1674" s="1015">
        <v>67294638.840000004</v>
      </c>
      <c r="K1674" s="1012" t="s">
        <v>1196</v>
      </c>
      <c r="L1674" s="1015"/>
      <c r="M1674" s="1015"/>
      <c r="N1674" s="1016"/>
      <c r="O1674" s="1015"/>
      <c r="P1674" s="1015"/>
      <c r="Q1674" s="1015"/>
      <c r="R1674" s="1015"/>
      <c r="S1674" s="1016"/>
    </row>
    <row r="1675" spans="1:19">
      <c r="A1675" s="1012" t="s">
        <v>2512</v>
      </c>
      <c r="B1675" s="1012" t="s">
        <v>283</v>
      </c>
      <c r="C1675" s="1012" t="s">
        <v>2513</v>
      </c>
      <c r="D1675" s="1012" t="s">
        <v>1410</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2512</v>
      </c>
      <c r="B1676" s="1012" t="s">
        <v>283</v>
      </c>
      <c r="C1676" s="1012" t="s">
        <v>2513</v>
      </c>
      <c r="D1676" s="1012" t="s">
        <v>1410</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2514</v>
      </c>
      <c r="B1677" s="1012"/>
      <c r="C1677" s="1012" t="s">
        <v>2515</v>
      </c>
      <c r="D1677" s="1012" t="s">
        <v>1890</v>
      </c>
      <c r="E1677" s="1012" t="s">
        <v>894</v>
      </c>
      <c r="F1677" s="1013">
        <v>39801</v>
      </c>
      <c r="G1677" s="1012" t="s">
        <v>284</v>
      </c>
      <c r="H1677" s="1015">
        <v>50000000</v>
      </c>
      <c r="I1677" s="1015">
        <v>0</v>
      </c>
      <c r="J1677" s="1015">
        <v>49045470.380000003</v>
      </c>
      <c r="K1677" s="1012" t="s">
        <v>898</v>
      </c>
      <c r="L1677" s="1015"/>
      <c r="M1677" s="1015"/>
      <c r="N1677" s="1016"/>
      <c r="O1677" s="1015"/>
      <c r="P1677" s="1015"/>
      <c r="Q1677" s="1015"/>
      <c r="R1677" s="1015"/>
      <c r="S1677" s="1016"/>
    </row>
    <row r="1678" spans="1:19">
      <c r="A1678" s="1012" t="s">
        <v>2514</v>
      </c>
      <c r="B1678" s="1012" t="s">
        <v>283</v>
      </c>
      <c r="C1678" s="1012" t="s">
        <v>2515</v>
      </c>
      <c r="D1678" s="1012" t="s">
        <v>1890</v>
      </c>
      <c r="E1678" s="1012" t="s">
        <v>894</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2514</v>
      </c>
      <c r="B1679" s="1012" t="s">
        <v>283</v>
      </c>
      <c r="C1679" s="1012" t="s">
        <v>2515</v>
      </c>
      <c r="D1679" s="1012" t="s">
        <v>1890</v>
      </c>
      <c r="E1679" s="1012" t="s">
        <v>894</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2516</v>
      </c>
      <c r="B1680" s="1012" t="s">
        <v>900</v>
      </c>
      <c r="C1680" s="1012" t="s">
        <v>2517</v>
      </c>
      <c r="D1680" s="1012" t="s">
        <v>1727</v>
      </c>
      <c r="E1680" s="1012" t="s">
        <v>6</v>
      </c>
      <c r="F1680" s="1013">
        <v>39805</v>
      </c>
      <c r="G1680" s="1012" t="s">
        <v>285</v>
      </c>
      <c r="H1680" s="1015">
        <v>1800000</v>
      </c>
      <c r="I1680" s="1015">
        <v>0</v>
      </c>
      <c r="J1680" s="1015">
        <v>2153780</v>
      </c>
      <c r="K1680" s="1012" t="s">
        <v>1196</v>
      </c>
      <c r="L1680" s="1015"/>
      <c r="M1680" s="1015"/>
      <c r="N1680" s="1016"/>
      <c r="O1680" s="1015"/>
      <c r="P1680" s="1015"/>
      <c r="Q1680" s="1015"/>
      <c r="R1680" s="1015"/>
      <c r="S1680" s="1016"/>
    </row>
    <row r="1681" spans="1:19">
      <c r="A1681" s="1012" t="s">
        <v>2516</v>
      </c>
      <c r="B1681" s="1012" t="s">
        <v>283</v>
      </c>
      <c r="C1681" s="1012" t="s">
        <v>2517</v>
      </c>
      <c r="D1681" s="1012" t="s">
        <v>1727</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2518</v>
      </c>
      <c r="B1682" s="1012" t="s">
        <v>905</v>
      </c>
      <c r="C1682" s="1012" t="s">
        <v>2519</v>
      </c>
      <c r="D1682" s="1012" t="s">
        <v>2520</v>
      </c>
      <c r="E1682" s="1012" t="s">
        <v>998</v>
      </c>
      <c r="F1682" s="1013">
        <v>39857</v>
      </c>
      <c r="G1682" s="1012" t="s">
        <v>285</v>
      </c>
      <c r="H1682" s="1015">
        <v>2152000</v>
      </c>
      <c r="I1682" s="1015">
        <v>0</v>
      </c>
      <c r="J1682" s="1015">
        <v>1983756.24</v>
      </c>
      <c r="K1682" s="1012" t="s">
        <v>898</v>
      </c>
      <c r="L1682" s="1015"/>
      <c r="M1682" s="1015"/>
      <c r="N1682" s="1016"/>
      <c r="O1682" s="1015"/>
      <c r="P1682" s="1015"/>
      <c r="Q1682" s="1015"/>
      <c r="R1682" s="1015"/>
      <c r="S1682" s="1016"/>
    </row>
    <row r="1683" spans="1:19">
      <c r="A1683" s="1012" t="s">
        <v>2518</v>
      </c>
      <c r="B1683" s="1012" t="s">
        <v>283</v>
      </c>
      <c r="C1683" s="1012" t="s">
        <v>2519</v>
      </c>
      <c r="D1683" s="1012" t="s">
        <v>2520</v>
      </c>
      <c r="E1683" s="1012" t="s">
        <v>998</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2518</v>
      </c>
      <c r="B1684" s="1012" t="s">
        <v>283</v>
      </c>
      <c r="C1684" s="1012" t="s">
        <v>2519</v>
      </c>
      <c r="D1684" s="1012" t="s">
        <v>2520</v>
      </c>
      <c r="E1684" s="1012" t="s">
        <v>998</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2518</v>
      </c>
      <c r="B1685" s="1012" t="s">
        <v>283</v>
      </c>
      <c r="C1685" s="1012" t="s">
        <v>2519</v>
      </c>
      <c r="D1685" s="1012" t="s">
        <v>2520</v>
      </c>
      <c r="E1685" s="1012" t="s">
        <v>998</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2518</v>
      </c>
      <c r="B1686" s="1012" t="s">
        <v>283</v>
      </c>
      <c r="C1686" s="1012" t="s">
        <v>2519</v>
      </c>
      <c r="D1686" s="1012" t="s">
        <v>2520</v>
      </c>
      <c r="E1686" s="1012" t="s">
        <v>998</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2521</v>
      </c>
      <c r="B1687" s="1012" t="s">
        <v>900</v>
      </c>
      <c r="C1687" s="1012" t="s">
        <v>2522</v>
      </c>
      <c r="D1687" s="1012" t="s">
        <v>1621</v>
      </c>
      <c r="E1687" s="1012" t="s">
        <v>6</v>
      </c>
      <c r="F1687" s="1013">
        <v>39822</v>
      </c>
      <c r="G1687" s="1012" t="s">
        <v>285</v>
      </c>
      <c r="H1687" s="1015">
        <v>5803000</v>
      </c>
      <c r="I1687" s="1015">
        <v>0</v>
      </c>
      <c r="J1687" s="1015">
        <v>6888017.8600000003</v>
      </c>
      <c r="K1687" s="1012" t="s">
        <v>1196</v>
      </c>
      <c r="L1687" s="1015"/>
      <c r="M1687" s="1015"/>
      <c r="N1687" s="1016"/>
      <c r="O1687" s="1015"/>
      <c r="P1687" s="1015"/>
      <c r="Q1687" s="1015"/>
      <c r="R1687" s="1015"/>
      <c r="S1687" s="1016"/>
    </row>
    <row r="1688" spans="1:19">
      <c r="A1688" s="1012" t="s">
        <v>2521</v>
      </c>
      <c r="B1688" s="1012" t="s">
        <v>283</v>
      </c>
      <c r="C1688" s="1012" t="s">
        <v>2522</v>
      </c>
      <c r="D1688" s="1012" t="s">
        <v>1621</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2523</v>
      </c>
      <c r="B1689" s="1012" t="s">
        <v>900</v>
      </c>
      <c r="C1689" s="1012" t="s">
        <v>2524</v>
      </c>
      <c r="D1689" s="1012" t="s">
        <v>2409</v>
      </c>
      <c r="E1689" s="1012" t="s">
        <v>6</v>
      </c>
      <c r="F1689" s="1013">
        <v>39822</v>
      </c>
      <c r="G1689" s="1012" t="s">
        <v>285</v>
      </c>
      <c r="H1689" s="1015">
        <v>6815000</v>
      </c>
      <c r="I1689" s="1015">
        <v>0</v>
      </c>
      <c r="J1689" s="1015">
        <v>8152698.3300000001</v>
      </c>
      <c r="K1689" s="1012" t="s">
        <v>1196</v>
      </c>
      <c r="L1689" s="1015"/>
      <c r="M1689" s="1015"/>
      <c r="N1689" s="1016"/>
      <c r="O1689" s="1015"/>
      <c r="P1689" s="1015"/>
      <c r="Q1689" s="1015"/>
      <c r="R1689" s="1015"/>
      <c r="S1689" s="1016"/>
    </row>
    <row r="1690" spans="1:19">
      <c r="A1690" s="1012" t="s">
        <v>2523</v>
      </c>
      <c r="B1690" s="1012" t="s">
        <v>283</v>
      </c>
      <c r="C1690" s="1012" t="s">
        <v>2524</v>
      </c>
      <c r="D1690" s="1012" t="s">
        <v>2409</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2936</v>
      </c>
      <c r="C1691" s="1012" t="s">
        <v>2525</v>
      </c>
      <c r="D1691" s="1012" t="s">
        <v>2526</v>
      </c>
      <c r="E1691" s="1012" t="s">
        <v>23</v>
      </c>
      <c r="F1691" s="1013">
        <v>39990</v>
      </c>
      <c r="G1691" s="1012" t="s">
        <v>285</v>
      </c>
      <c r="H1691" s="1015">
        <v>17388000</v>
      </c>
      <c r="I1691" s="1015">
        <v>0</v>
      </c>
      <c r="J1691" s="1015">
        <v>19063111</v>
      </c>
      <c r="K1691" s="1012" t="s">
        <v>1196</v>
      </c>
      <c r="L1691" s="1015"/>
      <c r="M1691" s="1015"/>
      <c r="N1691" s="1016"/>
      <c r="O1691" s="1015"/>
      <c r="P1691" s="1015"/>
      <c r="Q1691" s="1015"/>
      <c r="R1691" s="1015"/>
      <c r="S1691" s="1016"/>
    </row>
    <row r="1692" spans="1:19">
      <c r="A1692" s="1012" t="s">
        <v>93</v>
      </c>
      <c r="B1692" s="1012" t="s">
        <v>283</v>
      </c>
      <c r="C1692" s="1012" t="s">
        <v>2525</v>
      </c>
      <c r="D1692" s="1012" t="s">
        <v>2526</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1693</v>
      </c>
      <c r="C1693" s="1012" t="s">
        <v>2527</v>
      </c>
      <c r="D1693" s="1012" t="s">
        <v>2528</v>
      </c>
      <c r="E1693" s="1012" t="s">
        <v>11</v>
      </c>
      <c r="F1693" s="1013">
        <v>39801</v>
      </c>
      <c r="G1693" s="1012" t="s">
        <v>284</v>
      </c>
      <c r="H1693" s="1015">
        <v>18000000</v>
      </c>
      <c r="I1693" s="1015">
        <v>0</v>
      </c>
      <c r="J1693" s="1015">
        <v>19650000</v>
      </c>
      <c r="K1693" s="1012" t="s">
        <v>1196</v>
      </c>
      <c r="L1693" s="1015"/>
      <c r="M1693" s="1015"/>
      <c r="N1693" s="1016"/>
      <c r="O1693" s="1015"/>
      <c r="P1693" s="1015"/>
      <c r="Q1693" s="1015"/>
      <c r="R1693" s="1015"/>
      <c r="S1693" s="1016"/>
    </row>
    <row r="1694" spans="1:19">
      <c r="A1694" s="1012" t="s">
        <v>8</v>
      </c>
      <c r="B1694" s="1012" t="s">
        <v>283</v>
      </c>
      <c r="C1694" s="1012" t="s">
        <v>2527</v>
      </c>
      <c r="D1694" s="1012" t="s">
        <v>2528</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2527</v>
      </c>
      <c r="D1695" s="1012" t="s">
        <v>2528</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2529</v>
      </c>
      <c r="B1696" s="1012" t="s">
        <v>900</v>
      </c>
      <c r="C1696" s="1012" t="s">
        <v>2530</v>
      </c>
      <c r="D1696" s="1012" t="s">
        <v>1610</v>
      </c>
      <c r="E1696" s="1012" t="s">
        <v>998</v>
      </c>
      <c r="F1696" s="1013">
        <v>39864</v>
      </c>
      <c r="G1696" s="1012" t="s">
        <v>285</v>
      </c>
      <c r="H1696" s="1015">
        <v>12500000</v>
      </c>
      <c r="I1696" s="1015">
        <v>0</v>
      </c>
      <c r="J1696" s="1015">
        <v>14888679.859999999</v>
      </c>
      <c r="K1696" s="1012" t="s">
        <v>1196</v>
      </c>
      <c r="L1696" s="1015"/>
      <c r="M1696" s="1015"/>
      <c r="N1696" s="1016"/>
      <c r="O1696" s="1015"/>
      <c r="P1696" s="1015"/>
      <c r="Q1696" s="1015"/>
      <c r="R1696" s="1015"/>
      <c r="S1696" s="1016"/>
    </row>
    <row r="1697" spans="1:19">
      <c r="A1697" s="1012" t="s">
        <v>2529</v>
      </c>
      <c r="B1697" s="1012" t="s">
        <v>283</v>
      </c>
      <c r="C1697" s="1012" t="s">
        <v>2530</v>
      </c>
      <c r="D1697" s="1012" t="s">
        <v>1610</v>
      </c>
      <c r="E1697" s="1012" t="s">
        <v>998</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2531</v>
      </c>
      <c r="B1698" s="1012" t="s">
        <v>919</v>
      </c>
      <c r="C1698" s="1012" t="s">
        <v>2532</v>
      </c>
      <c r="D1698" s="1012" t="s">
        <v>2533</v>
      </c>
      <c r="E1698" s="1012" t="s">
        <v>1091</v>
      </c>
      <c r="F1698" s="1013">
        <v>39934</v>
      </c>
      <c r="G1698" s="1012" t="s">
        <v>922</v>
      </c>
      <c r="H1698" s="1015">
        <v>10750000</v>
      </c>
      <c r="I1698" s="1015">
        <v>0</v>
      </c>
      <c r="J1698" s="1015">
        <v>14543635.130000001</v>
      </c>
      <c r="K1698" s="1012" t="s">
        <v>898</v>
      </c>
      <c r="L1698" s="1015"/>
      <c r="M1698" s="1015"/>
      <c r="N1698" s="1016"/>
      <c r="O1698" s="1015"/>
      <c r="P1698" s="1015"/>
      <c r="Q1698" s="1015"/>
      <c r="R1698" s="1015"/>
      <c r="S1698" s="1016"/>
    </row>
    <row r="1699" spans="1:19">
      <c r="A1699" s="1012" t="s">
        <v>2531</v>
      </c>
      <c r="B1699" s="1012" t="s">
        <v>283</v>
      </c>
      <c r="C1699" s="1012" t="s">
        <v>2532</v>
      </c>
      <c r="D1699" s="1012" t="s">
        <v>2533</v>
      </c>
      <c r="E1699" s="1012" t="s">
        <v>1091</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2531</v>
      </c>
      <c r="B1700" s="1012" t="s">
        <v>283</v>
      </c>
      <c r="C1700" s="1012" t="s">
        <v>2532</v>
      </c>
      <c r="D1700" s="1012" t="s">
        <v>2533</v>
      </c>
      <c r="E1700" s="1012" t="s">
        <v>1091</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2534</v>
      </c>
      <c r="B1701" s="1012"/>
      <c r="C1701" s="1012" t="s">
        <v>2535</v>
      </c>
      <c r="D1701" s="1012" t="s">
        <v>966</v>
      </c>
      <c r="E1701" s="1012" t="s">
        <v>967</v>
      </c>
      <c r="F1701" s="1013">
        <v>39773</v>
      </c>
      <c r="G1701" s="1012" t="s">
        <v>284</v>
      </c>
      <c r="H1701" s="1015">
        <v>23393000</v>
      </c>
      <c r="I1701" s="1015">
        <v>0</v>
      </c>
      <c r="J1701" s="1015">
        <v>27435463.850000001</v>
      </c>
      <c r="K1701" s="1012" t="s">
        <v>898</v>
      </c>
      <c r="L1701" s="1015"/>
      <c r="M1701" s="1015"/>
      <c r="N1701" s="1016"/>
      <c r="O1701" s="1015"/>
      <c r="P1701" s="1015"/>
      <c r="Q1701" s="1015"/>
      <c r="R1701" s="1015"/>
      <c r="S1701" s="1016"/>
    </row>
    <row r="1702" spans="1:19">
      <c r="A1702" s="1012" t="s">
        <v>2534</v>
      </c>
      <c r="B1702" s="1012" t="s">
        <v>283</v>
      </c>
      <c r="C1702" s="1012" t="s">
        <v>2535</v>
      </c>
      <c r="D1702" s="1012" t="s">
        <v>966</v>
      </c>
      <c r="E1702" s="1012" t="s">
        <v>967</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2534</v>
      </c>
      <c r="B1703" s="1012" t="s">
        <v>283</v>
      </c>
      <c r="C1703" s="1012" t="s">
        <v>2535</v>
      </c>
      <c r="D1703" s="1012" t="s">
        <v>966</v>
      </c>
      <c r="E1703" s="1012" t="s">
        <v>967</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2534</v>
      </c>
      <c r="B1704" s="1012" t="s">
        <v>283</v>
      </c>
      <c r="C1704" s="1012" t="s">
        <v>2535</v>
      </c>
      <c r="D1704" s="1012" t="s">
        <v>966</v>
      </c>
      <c r="E1704" s="1012" t="s">
        <v>967</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2536</v>
      </c>
      <c r="B1705" s="1012" t="s">
        <v>858</v>
      </c>
      <c r="C1705" s="1012" t="s">
        <v>2537</v>
      </c>
      <c r="D1705" s="1012" t="s">
        <v>2538</v>
      </c>
      <c r="E1705" s="1012" t="s">
        <v>967</v>
      </c>
      <c r="F1705" s="1013">
        <v>39822</v>
      </c>
      <c r="G1705" s="1012" t="s">
        <v>284</v>
      </c>
      <c r="H1705" s="1015">
        <v>25000000</v>
      </c>
      <c r="I1705" s="1015">
        <v>0</v>
      </c>
      <c r="J1705" s="1015">
        <v>25358333.329999998</v>
      </c>
      <c r="K1705" s="1012" t="s">
        <v>1196</v>
      </c>
      <c r="L1705" s="1015"/>
      <c r="M1705" s="1015"/>
      <c r="N1705" s="1016"/>
      <c r="O1705" s="1015"/>
      <c r="P1705" s="1015"/>
      <c r="Q1705" s="1015"/>
      <c r="R1705" s="1015"/>
      <c r="S1705" s="1016"/>
    </row>
    <row r="1706" spans="1:19">
      <c r="A1706" s="1012" t="s">
        <v>2536</v>
      </c>
      <c r="B1706" s="1012" t="s">
        <v>283</v>
      </c>
      <c r="C1706" s="1012" t="s">
        <v>2537</v>
      </c>
      <c r="D1706" s="1012" t="s">
        <v>2538</v>
      </c>
      <c r="E1706" s="1012" t="s">
        <v>967</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2536</v>
      </c>
      <c r="B1707" s="1012" t="s">
        <v>283</v>
      </c>
      <c r="C1707" s="1012" t="s">
        <v>2537</v>
      </c>
      <c r="D1707" s="1012" t="s">
        <v>2538</v>
      </c>
      <c r="E1707" s="1012" t="s">
        <v>967</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2539</v>
      </c>
      <c r="B1708" s="1012" t="s">
        <v>1593</v>
      </c>
      <c r="C1708" s="1012" t="s">
        <v>2540</v>
      </c>
      <c r="D1708" s="1012" t="s">
        <v>1362</v>
      </c>
      <c r="E1708" s="1012" t="s">
        <v>166</v>
      </c>
      <c r="F1708" s="1013">
        <v>39990</v>
      </c>
      <c r="G1708" s="1012" t="s">
        <v>922</v>
      </c>
      <c r="H1708" s="1015">
        <v>1700000</v>
      </c>
      <c r="I1708" s="1015">
        <v>0</v>
      </c>
      <c r="J1708" s="1015">
        <v>1994587.59</v>
      </c>
      <c r="K1708" s="1012" t="s">
        <v>1196</v>
      </c>
      <c r="L1708" s="1015"/>
      <c r="M1708" s="1015"/>
      <c r="N1708" s="1016"/>
      <c r="O1708" s="1015"/>
      <c r="P1708" s="1015"/>
      <c r="Q1708" s="1015"/>
      <c r="R1708" s="1015"/>
      <c r="S1708" s="1016"/>
    </row>
    <row r="1709" spans="1:19">
      <c r="A1709" s="1012" t="s">
        <v>2539</v>
      </c>
      <c r="B1709" s="1012" t="s">
        <v>283</v>
      </c>
      <c r="C1709" s="1012" t="s">
        <v>2540</v>
      </c>
      <c r="D1709" s="1012" t="s">
        <v>1362</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2541</v>
      </c>
      <c r="B1710" s="1012" t="s">
        <v>858</v>
      </c>
      <c r="C1710" s="1012" t="s">
        <v>2542</v>
      </c>
      <c r="D1710" s="1012" t="s">
        <v>286</v>
      </c>
      <c r="E1710" s="1012" t="s">
        <v>56</v>
      </c>
      <c r="F1710" s="1013">
        <v>39794</v>
      </c>
      <c r="G1710" s="1012" t="s">
        <v>284</v>
      </c>
      <c r="H1710" s="1015">
        <v>120000000</v>
      </c>
      <c r="I1710" s="1015">
        <v>0</v>
      </c>
      <c r="J1710" s="1015">
        <v>132967606.41</v>
      </c>
      <c r="K1710" s="1012" t="s">
        <v>1196</v>
      </c>
      <c r="L1710" s="1015"/>
      <c r="M1710" s="1015"/>
      <c r="N1710" s="1016"/>
      <c r="O1710" s="1015"/>
      <c r="P1710" s="1015"/>
      <c r="Q1710" s="1015"/>
      <c r="R1710" s="1015"/>
      <c r="S1710" s="1016"/>
    </row>
    <row r="1711" spans="1:19">
      <c r="A1711" s="1012" t="s">
        <v>2541</v>
      </c>
      <c r="B1711" s="1012" t="s">
        <v>283</v>
      </c>
      <c r="C1711" s="1012" t="s">
        <v>2542</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2541</v>
      </c>
      <c r="B1712" s="1012" t="s">
        <v>283</v>
      </c>
      <c r="C1712" s="1012" t="s">
        <v>2542</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2543</v>
      </c>
      <c r="B1713" s="1012" t="s">
        <v>858</v>
      </c>
      <c r="C1713" s="1012" t="s">
        <v>2544</v>
      </c>
      <c r="D1713" s="1012" t="s">
        <v>2545</v>
      </c>
      <c r="E1713" s="1012" t="s">
        <v>83</v>
      </c>
      <c r="F1713" s="1013">
        <v>39829</v>
      </c>
      <c r="G1713" s="1012" t="s">
        <v>284</v>
      </c>
      <c r="H1713" s="1015">
        <v>7414000</v>
      </c>
      <c r="I1713" s="1015">
        <v>0</v>
      </c>
      <c r="J1713" s="1015">
        <v>7816685.5499999998</v>
      </c>
      <c r="K1713" s="1012" t="s">
        <v>1196</v>
      </c>
      <c r="L1713" s="1015"/>
      <c r="M1713" s="1015"/>
      <c r="N1713" s="1016"/>
      <c r="O1713" s="1015"/>
      <c r="P1713" s="1015"/>
      <c r="Q1713" s="1015"/>
      <c r="R1713" s="1015"/>
      <c r="S1713" s="1016"/>
    </row>
    <row r="1714" spans="1:19">
      <c r="A1714" s="1012" t="s">
        <v>2543</v>
      </c>
      <c r="B1714" s="1012" t="s">
        <v>283</v>
      </c>
      <c r="C1714" s="1012" t="s">
        <v>2544</v>
      </c>
      <c r="D1714" s="1012" t="s">
        <v>2545</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2543</v>
      </c>
      <c r="B1715" s="1012" t="s">
        <v>283</v>
      </c>
      <c r="C1715" s="1012" t="s">
        <v>2544</v>
      </c>
      <c r="D1715" s="1012" t="s">
        <v>2545</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2546</v>
      </c>
      <c r="B1716" s="1012" t="s">
        <v>2971</v>
      </c>
      <c r="C1716" s="1012" t="s">
        <v>2547</v>
      </c>
      <c r="D1716" s="1012" t="s">
        <v>2548</v>
      </c>
      <c r="E1716" s="1012" t="s">
        <v>6</v>
      </c>
      <c r="F1716" s="1013">
        <v>39864</v>
      </c>
      <c r="G1716" s="1012" t="s">
        <v>285</v>
      </c>
      <c r="H1716" s="1015">
        <v>8653000</v>
      </c>
      <c r="I1716" s="1015">
        <v>0</v>
      </c>
      <c r="J1716" s="1015">
        <f>497164+9334.99+3155.39</f>
        <v>509654.38</v>
      </c>
      <c r="K1716" s="1012" t="s">
        <v>1099</v>
      </c>
      <c r="L1716" s="1015"/>
      <c r="M1716" s="1015"/>
      <c r="N1716" s="1016"/>
      <c r="O1716" s="1015"/>
      <c r="P1716" s="1015"/>
      <c r="Q1716" s="1015"/>
      <c r="R1716" s="1015"/>
      <c r="S1716" s="1016"/>
    </row>
    <row r="1717" spans="1:19">
      <c r="A1717" s="1012" t="s">
        <v>2546</v>
      </c>
      <c r="B1717" s="1012" t="s">
        <v>283</v>
      </c>
      <c r="C1717" s="1012" t="s">
        <v>2547</v>
      </c>
      <c r="D1717" s="1012" t="s">
        <v>2548</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2549</v>
      </c>
      <c r="B1718" s="1012" t="s">
        <v>905</v>
      </c>
      <c r="C1718" s="1012" t="s">
        <v>2550</v>
      </c>
      <c r="D1718" s="1012" t="s">
        <v>2551</v>
      </c>
      <c r="E1718" s="1012" t="s">
        <v>105</v>
      </c>
      <c r="F1718" s="1013">
        <v>39822</v>
      </c>
      <c r="G1718" s="1012" t="s">
        <v>285</v>
      </c>
      <c r="H1718" s="1015">
        <v>3070000</v>
      </c>
      <c r="I1718" s="1015">
        <v>0</v>
      </c>
      <c r="J1718" s="1015">
        <v>3575224.44</v>
      </c>
      <c r="K1718" s="1012" t="s">
        <v>898</v>
      </c>
      <c r="L1718" s="1015"/>
      <c r="M1718" s="1015"/>
      <c r="N1718" s="1016"/>
      <c r="O1718" s="1015"/>
      <c r="P1718" s="1015"/>
      <c r="Q1718" s="1015"/>
      <c r="R1718" s="1015"/>
      <c r="S1718" s="1016"/>
    </row>
    <row r="1719" spans="1:19">
      <c r="A1719" s="1012" t="s">
        <v>2549</v>
      </c>
      <c r="B1719" s="1012" t="s">
        <v>283</v>
      </c>
      <c r="C1719" s="1012" t="s">
        <v>2550</v>
      </c>
      <c r="D1719" s="1012" t="s">
        <v>2551</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2549</v>
      </c>
      <c r="B1720" s="1012" t="s">
        <v>283</v>
      </c>
      <c r="C1720" s="1012" t="s">
        <v>2550</v>
      </c>
      <c r="D1720" s="1012" t="s">
        <v>2551</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2552</v>
      </c>
      <c r="B1721" s="1012"/>
      <c r="C1721" s="1012" t="s">
        <v>2553</v>
      </c>
      <c r="D1721" s="1012" t="s">
        <v>1041</v>
      </c>
      <c r="E1721" s="1012" t="s">
        <v>11</v>
      </c>
      <c r="F1721" s="1013">
        <v>39787</v>
      </c>
      <c r="G1721" s="1012" t="s">
        <v>284</v>
      </c>
      <c r="H1721" s="1015">
        <v>347000000</v>
      </c>
      <c r="I1721" s="1015">
        <v>0</v>
      </c>
      <c r="J1721" s="1015">
        <v>146965329.86000001</v>
      </c>
      <c r="K1721" s="1012" t="s">
        <v>898</v>
      </c>
      <c r="L1721" s="1015"/>
      <c r="M1721" s="1015"/>
      <c r="N1721" s="1016"/>
      <c r="O1721" s="1015"/>
      <c r="P1721" s="1015"/>
      <c r="Q1721" s="1015"/>
      <c r="R1721" s="1015"/>
      <c r="S1721" s="1016"/>
    </row>
    <row r="1722" spans="1:19">
      <c r="A1722" s="1012" t="s">
        <v>2552</v>
      </c>
      <c r="B1722" s="1012" t="s">
        <v>283</v>
      </c>
      <c r="C1722" s="1012" t="s">
        <v>2553</v>
      </c>
      <c r="D1722" s="1012" t="s">
        <v>1041</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2554</v>
      </c>
      <c r="B1723" s="1012" t="s">
        <v>905</v>
      </c>
      <c r="C1723" s="1012" t="s">
        <v>2555</v>
      </c>
      <c r="D1723" s="1012" t="s">
        <v>2556</v>
      </c>
      <c r="E1723" s="1012" t="s">
        <v>19</v>
      </c>
      <c r="F1723" s="1013">
        <v>40011</v>
      </c>
      <c r="G1723" s="1012" t="s">
        <v>285</v>
      </c>
      <c r="H1723" s="1015">
        <v>12900000</v>
      </c>
      <c r="I1723" s="1015">
        <v>0</v>
      </c>
      <c r="J1723" s="1015">
        <v>13109014.25</v>
      </c>
      <c r="K1723" s="1012" t="s">
        <v>898</v>
      </c>
      <c r="L1723" s="1015"/>
      <c r="M1723" s="1015"/>
      <c r="N1723" s="1016"/>
      <c r="O1723" s="1015"/>
      <c r="P1723" s="1015"/>
      <c r="Q1723" s="1015"/>
      <c r="R1723" s="1015"/>
      <c r="S1723" s="1016"/>
    </row>
    <row r="1724" spans="1:19">
      <c r="A1724" s="1012" t="s">
        <v>2554</v>
      </c>
      <c r="B1724" s="1012" t="s">
        <v>283</v>
      </c>
      <c r="C1724" s="1012" t="s">
        <v>2555</v>
      </c>
      <c r="D1724" s="1012" t="s">
        <v>2556</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2554</v>
      </c>
      <c r="B1725" s="1012" t="s">
        <v>283</v>
      </c>
      <c r="C1725" s="1012" t="s">
        <v>2555</v>
      </c>
      <c r="D1725" s="1012" t="s">
        <v>2556</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2554</v>
      </c>
      <c r="B1726" s="1012" t="s">
        <v>283</v>
      </c>
      <c r="C1726" s="1012" t="s">
        <v>2555</v>
      </c>
      <c r="D1726" s="1012" t="s">
        <v>2556</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1194</v>
      </c>
      <c r="C1727" s="1012" t="s">
        <v>2557</v>
      </c>
      <c r="D1727" s="1012" t="s">
        <v>2558</v>
      </c>
      <c r="E1727" s="1012" t="s">
        <v>42</v>
      </c>
      <c r="F1727" s="1013">
        <v>39829</v>
      </c>
      <c r="G1727" s="1012" t="s">
        <v>7</v>
      </c>
      <c r="H1727" s="1015">
        <v>11000000</v>
      </c>
      <c r="I1727" s="1015">
        <v>0</v>
      </c>
      <c r="J1727" s="1015">
        <v>11855555.560000001</v>
      </c>
      <c r="K1727" s="1012" t="s">
        <v>1196</v>
      </c>
      <c r="L1727" s="1015"/>
      <c r="M1727" s="1015"/>
      <c r="N1727" s="1016"/>
      <c r="O1727" s="1015"/>
      <c r="P1727" s="1015"/>
      <c r="Q1727" s="1015"/>
      <c r="R1727" s="1015"/>
      <c r="S1727" s="1016"/>
    </row>
    <row r="1728" spans="1:19">
      <c r="A1728" s="1012" t="s">
        <v>39</v>
      </c>
      <c r="B1728" s="1012" t="s">
        <v>283</v>
      </c>
      <c r="C1728" s="1012" t="s">
        <v>2557</v>
      </c>
      <c r="D1728" s="1012" t="s">
        <v>2558</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2559</v>
      </c>
      <c r="B1729" s="1012"/>
      <c r="C1729" s="1012" t="s">
        <v>2560</v>
      </c>
      <c r="D1729" s="1012" t="s">
        <v>1055</v>
      </c>
      <c r="E1729" s="1012" t="s">
        <v>105</v>
      </c>
      <c r="F1729" s="1013">
        <v>39787</v>
      </c>
      <c r="G1729" s="1012" t="s">
        <v>284</v>
      </c>
      <c r="H1729" s="1015">
        <v>42750000</v>
      </c>
      <c r="I1729" s="1015">
        <v>0</v>
      </c>
      <c r="J1729" s="1015">
        <v>51088046.140000001</v>
      </c>
      <c r="K1729" s="1012" t="s">
        <v>1196</v>
      </c>
      <c r="L1729" s="1015"/>
      <c r="M1729" s="1015"/>
      <c r="N1729" s="1016"/>
      <c r="O1729" s="1015"/>
      <c r="P1729" s="1015"/>
      <c r="Q1729" s="1015"/>
      <c r="R1729" s="1015"/>
      <c r="S1729" s="1016"/>
    </row>
    <row r="1730" spans="1:19">
      <c r="A1730" s="1012" t="s">
        <v>2559</v>
      </c>
      <c r="B1730" s="1012" t="s">
        <v>283</v>
      </c>
      <c r="C1730" s="1012" t="s">
        <v>2560</v>
      </c>
      <c r="D1730" s="1012" t="s">
        <v>1055</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2561</v>
      </c>
      <c r="B1731" s="1012"/>
      <c r="C1731" s="1012" t="s">
        <v>2562</v>
      </c>
      <c r="D1731" s="1012" t="s">
        <v>1041</v>
      </c>
      <c r="E1731" s="1012" t="s">
        <v>11</v>
      </c>
      <c r="F1731" s="1013">
        <v>39871</v>
      </c>
      <c r="G1731" s="1012" t="s">
        <v>284</v>
      </c>
      <c r="H1731" s="1015">
        <v>17299000</v>
      </c>
      <c r="I1731" s="1015">
        <v>0</v>
      </c>
      <c r="J1731" s="1015">
        <v>19401361.890000001</v>
      </c>
      <c r="K1731" s="1012" t="s">
        <v>898</v>
      </c>
      <c r="L1731" s="1015"/>
      <c r="M1731" s="1015"/>
      <c r="N1731" s="1016"/>
      <c r="O1731" s="1015"/>
      <c r="P1731" s="1015"/>
      <c r="Q1731" s="1015"/>
      <c r="R1731" s="1015"/>
      <c r="S1731" s="1016"/>
    </row>
    <row r="1732" spans="1:19">
      <c r="A1732" s="1012" t="s">
        <v>2561</v>
      </c>
      <c r="B1732" s="1012" t="s">
        <v>283</v>
      </c>
      <c r="C1732" s="1012" t="s">
        <v>2562</v>
      </c>
      <c r="D1732" s="1012" t="s">
        <v>1041</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2561</v>
      </c>
      <c r="B1733" s="1012" t="s">
        <v>283</v>
      </c>
      <c r="C1733" s="1012" t="s">
        <v>2562</v>
      </c>
      <c r="D1733" s="1012" t="s">
        <v>1041</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2563</v>
      </c>
      <c r="B1734" s="1012" t="s">
        <v>933</v>
      </c>
      <c r="C1734" s="1012" t="s">
        <v>2564</v>
      </c>
      <c r="D1734" s="1012" t="s">
        <v>2031</v>
      </c>
      <c r="E1734" s="1012" t="s">
        <v>60</v>
      </c>
      <c r="F1734" s="1013">
        <v>39948</v>
      </c>
      <c r="G1734" s="1012" t="s">
        <v>285</v>
      </c>
      <c r="H1734" s="1015">
        <v>4862000</v>
      </c>
      <c r="I1734" s="1015">
        <v>0</v>
      </c>
      <c r="J1734" s="1015">
        <v>5718111.1399999997</v>
      </c>
      <c r="K1734" s="1012" t="s">
        <v>1196</v>
      </c>
      <c r="L1734" s="1015"/>
      <c r="M1734" s="1015"/>
      <c r="N1734" s="1016"/>
      <c r="O1734" s="1015"/>
      <c r="P1734" s="1015"/>
      <c r="Q1734" s="1015"/>
      <c r="R1734" s="1015"/>
      <c r="S1734" s="1016"/>
    </row>
    <row r="1735" spans="1:19">
      <c r="A1735" s="1012" t="s">
        <v>2563</v>
      </c>
      <c r="B1735" s="1012" t="s">
        <v>283</v>
      </c>
      <c r="C1735" s="1012" t="s">
        <v>2564</v>
      </c>
      <c r="D1735" s="1012" t="s">
        <v>2031</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2565</v>
      </c>
      <c r="B1736" s="1012" t="s">
        <v>900</v>
      </c>
      <c r="C1736" s="1012" t="s">
        <v>2566</v>
      </c>
      <c r="D1736" s="1012" t="s">
        <v>2567</v>
      </c>
      <c r="E1736" s="1012" t="s">
        <v>89</v>
      </c>
      <c r="F1736" s="1013">
        <v>39836</v>
      </c>
      <c r="G1736" s="1012" t="s">
        <v>285</v>
      </c>
      <c r="H1736" s="1015">
        <v>5000000</v>
      </c>
      <c r="I1736" s="1015">
        <v>0</v>
      </c>
      <c r="J1736" s="1015">
        <v>5955472.2199999997</v>
      </c>
      <c r="K1736" s="1012" t="s">
        <v>1196</v>
      </c>
      <c r="L1736" s="1015"/>
      <c r="M1736" s="1015"/>
      <c r="N1736" s="1016"/>
      <c r="O1736" s="1015"/>
      <c r="P1736" s="1015"/>
      <c r="Q1736" s="1015"/>
      <c r="R1736" s="1015"/>
      <c r="S1736" s="1016"/>
    </row>
    <row r="1737" spans="1:19">
      <c r="A1737" s="1012" t="s">
        <v>2565</v>
      </c>
      <c r="B1737" s="1012" t="s">
        <v>283</v>
      </c>
      <c r="C1737" s="1012" t="s">
        <v>2566</v>
      </c>
      <c r="D1737" s="1012" t="s">
        <v>2567</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2568</v>
      </c>
      <c r="B1738" s="1012" t="s">
        <v>1013</v>
      </c>
      <c r="C1738" s="1012" t="s">
        <v>2569</v>
      </c>
      <c r="D1738" s="1012" t="s">
        <v>2570</v>
      </c>
      <c r="E1738" s="1012" t="s">
        <v>998</v>
      </c>
      <c r="F1738" s="1013">
        <v>39787</v>
      </c>
      <c r="G1738" s="1012" t="s">
        <v>284</v>
      </c>
      <c r="H1738" s="1015">
        <v>9550000</v>
      </c>
      <c r="I1738" s="1015">
        <v>0</v>
      </c>
      <c r="J1738" s="1015">
        <v>13504763.890000001</v>
      </c>
      <c r="K1738" s="1012" t="s">
        <v>1196</v>
      </c>
      <c r="L1738" s="1015"/>
      <c r="M1738" s="1015"/>
      <c r="N1738" s="1016"/>
      <c r="O1738" s="1015"/>
      <c r="P1738" s="1015"/>
      <c r="Q1738" s="1015"/>
      <c r="R1738" s="1015"/>
      <c r="S1738" s="1016"/>
    </row>
    <row r="1739" spans="1:19">
      <c r="A1739" s="1012" t="s">
        <v>2568</v>
      </c>
      <c r="B1739" s="1012" t="s">
        <v>283</v>
      </c>
      <c r="C1739" s="1012" t="s">
        <v>2569</v>
      </c>
      <c r="D1739" s="1012" t="s">
        <v>2570</v>
      </c>
      <c r="E1739" s="1012" t="s">
        <v>998</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2568</v>
      </c>
      <c r="B1740" s="1012" t="s">
        <v>283</v>
      </c>
      <c r="C1740" s="1012" t="s">
        <v>2569</v>
      </c>
      <c r="D1740" s="1012" t="s">
        <v>2570</v>
      </c>
      <c r="E1740" s="1012" t="s">
        <v>998</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2571</v>
      </c>
      <c r="B1741" s="1012" t="s">
        <v>924</v>
      </c>
      <c r="C1741" s="1012" t="s">
        <v>2572</v>
      </c>
      <c r="D1741" s="1012" t="s">
        <v>2573</v>
      </c>
      <c r="E1741" s="1012" t="s">
        <v>15</v>
      </c>
      <c r="F1741" s="1013">
        <v>39976</v>
      </c>
      <c r="G1741" s="1012" t="s">
        <v>285</v>
      </c>
      <c r="H1741" s="1015">
        <v>2760000</v>
      </c>
      <c r="I1741" s="1015">
        <v>0</v>
      </c>
      <c r="J1741" s="1015">
        <v>3202464.28</v>
      </c>
      <c r="K1741" s="1012" t="s">
        <v>898</v>
      </c>
      <c r="L1741" s="1015"/>
      <c r="M1741" s="1015"/>
      <c r="N1741" s="1016"/>
      <c r="O1741" s="1015"/>
      <c r="P1741" s="1015"/>
      <c r="Q1741" s="1015"/>
      <c r="R1741" s="1015"/>
      <c r="S1741" s="1016"/>
    </row>
    <row r="1742" spans="1:19">
      <c r="A1742" s="1012" t="s">
        <v>2571</v>
      </c>
      <c r="B1742" s="1012" t="s">
        <v>283</v>
      </c>
      <c r="C1742" s="1012" t="s">
        <v>2572</v>
      </c>
      <c r="D1742" s="1012" t="s">
        <v>2573</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2571</v>
      </c>
      <c r="B1743" s="1012" t="s">
        <v>283</v>
      </c>
      <c r="C1743" s="1012" t="s">
        <v>2572</v>
      </c>
      <c r="D1743" s="1012" t="s">
        <v>2573</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2574</v>
      </c>
      <c r="B1744" s="1012" t="s">
        <v>858</v>
      </c>
      <c r="C1744" s="1012" t="s">
        <v>2575</v>
      </c>
      <c r="D1744" s="1012" t="s">
        <v>2576</v>
      </c>
      <c r="E1744" s="1012" t="s">
        <v>939</v>
      </c>
      <c r="F1744" s="1013">
        <v>39787</v>
      </c>
      <c r="G1744" s="1012" t="s">
        <v>284</v>
      </c>
      <c r="H1744" s="1015">
        <v>70000000</v>
      </c>
      <c r="I1744" s="1015">
        <v>0</v>
      </c>
      <c r="J1744" s="1015">
        <v>85247569.909999996</v>
      </c>
      <c r="K1744" s="1012" t="s">
        <v>1196</v>
      </c>
      <c r="L1744" s="1015"/>
      <c r="M1744" s="1015"/>
      <c r="N1744" s="1016"/>
      <c r="O1744" s="1015"/>
      <c r="P1744" s="1015"/>
      <c r="Q1744" s="1015"/>
      <c r="R1744" s="1015"/>
      <c r="S1744" s="1016"/>
    </row>
    <row r="1745" spans="1:19">
      <c r="A1745" s="1012" t="s">
        <v>2574</v>
      </c>
      <c r="B1745" s="1012" t="s">
        <v>283</v>
      </c>
      <c r="C1745" s="1012" t="s">
        <v>2575</v>
      </c>
      <c r="D1745" s="1012" t="s">
        <v>2576</v>
      </c>
      <c r="E1745" s="1012" t="s">
        <v>939</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2574</v>
      </c>
      <c r="B1746" s="1012" t="s">
        <v>283</v>
      </c>
      <c r="C1746" s="1012" t="s">
        <v>2575</v>
      </c>
      <c r="D1746" s="1012" t="s">
        <v>2576</v>
      </c>
      <c r="E1746" s="1012" t="s">
        <v>939</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2577</v>
      </c>
      <c r="B1747" s="1012" t="s">
        <v>900</v>
      </c>
      <c r="C1747" s="1012" t="s">
        <v>2578</v>
      </c>
      <c r="D1747" s="1012" t="s">
        <v>1362</v>
      </c>
      <c r="E1747" s="1012" t="s">
        <v>166</v>
      </c>
      <c r="F1747" s="1013">
        <v>39885</v>
      </c>
      <c r="G1747" s="1012" t="s">
        <v>285</v>
      </c>
      <c r="H1747" s="1015">
        <v>18215000</v>
      </c>
      <c r="I1747" s="1015">
        <v>0</v>
      </c>
      <c r="J1747" s="1015">
        <v>21632668.609999999</v>
      </c>
      <c r="K1747" s="1012" t="s">
        <v>1196</v>
      </c>
      <c r="L1747" s="1015"/>
      <c r="M1747" s="1015"/>
      <c r="N1747" s="1016"/>
      <c r="O1747" s="1015"/>
      <c r="P1747" s="1015"/>
      <c r="Q1747" s="1015"/>
      <c r="R1747" s="1015"/>
      <c r="S1747" s="1016"/>
    </row>
    <row r="1748" spans="1:19">
      <c r="A1748" s="1012" t="s">
        <v>2577</v>
      </c>
      <c r="B1748" s="1012" t="s">
        <v>283</v>
      </c>
      <c r="C1748" s="1012" t="s">
        <v>2578</v>
      </c>
      <c r="D1748" s="1012" t="s">
        <v>1362</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2579</v>
      </c>
      <c r="B1749" s="1012" t="s">
        <v>924</v>
      </c>
      <c r="C1749" s="1012" t="s">
        <v>2580</v>
      </c>
      <c r="D1749" s="1012" t="s">
        <v>2581</v>
      </c>
      <c r="E1749" s="1012" t="s">
        <v>939</v>
      </c>
      <c r="F1749" s="1013">
        <v>39899</v>
      </c>
      <c r="G1749" s="1012" t="s">
        <v>285</v>
      </c>
      <c r="H1749" s="1015">
        <v>30000000</v>
      </c>
      <c r="I1749" s="1015">
        <v>0</v>
      </c>
      <c r="J1749" s="1015">
        <v>11803691.75</v>
      </c>
      <c r="K1749" s="1012" t="s">
        <v>898</v>
      </c>
      <c r="L1749" s="1015"/>
      <c r="M1749" s="1015"/>
      <c r="N1749" s="1016"/>
      <c r="O1749" s="1015"/>
      <c r="P1749" s="1015"/>
      <c r="Q1749" s="1015"/>
      <c r="R1749" s="1015"/>
      <c r="S1749" s="1016"/>
    </row>
    <row r="1750" spans="1:19">
      <c r="A1750" s="1012" t="s">
        <v>2579</v>
      </c>
      <c r="B1750" s="1012" t="s">
        <v>283</v>
      </c>
      <c r="C1750" s="1012" t="s">
        <v>2580</v>
      </c>
      <c r="D1750" s="1012" t="s">
        <v>2581</v>
      </c>
      <c r="E1750" s="1012" t="s">
        <v>939</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2579</v>
      </c>
      <c r="B1751" s="1012" t="s">
        <v>283</v>
      </c>
      <c r="C1751" s="1012" t="s">
        <v>2580</v>
      </c>
      <c r="D1751" s="1012" t="s">
        <v>2581</v>
      </c>
      <c r="E1751" s="1012" t="s">
        <v>939</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2582</v>
      </c>
      <c r="B1752" s="1012" t="s">
        <v>924</v>
      </c>
      <c r="C1752" s="1012" t="s">
        <v>2583</v>
      </c>
      <c r="D1752" s="1012" t="s">
        <v>1507</v>
      </c>
      <c r="E1752" s="1012" t="s">
        <v>998</v>
      </c>
      <c r="F1752" s="1013">
        <v>39885</v>
      </c>
      <c r="G1752" s="1012" t="s">
        <v>285</v>
      </c>
      <c r="H1752" s="1015">
        <v>3000000</v>
      </c>
      <c r="I1752" s="1015">
        <v>0</v>
      </c>
      <c r="J1752" s="1015">
        <v>5031220.5</v>
      </c>
      <c r="K1752" s="1012" t="s">
        <v>1196</v>
      </c>
      <c r="L1752" s="1015"/>
      <c r="M1752" s="1015"/>
      <c r="N1752" s="1016"/>
      <c r="O1752" s="1015"/>
      <c r="P1752" s="1015"/>
      <c r="Q1752" s="1015"/>
      <c r="R1752" s="1015"/>
      <c r="S1752" s="1016"/>
    </row>
    <row r="1753" spans="1:19">
      <c r="A1753" s="1012" t="s">
        <v>2582</v>
      </c>
      <c r="B1753" s="1012" t="s">
        <v>283</v>
      </c>
      <c r="C1753" s="1012" t="s">
        <v>2583</v>
      </c>
      <c r="D1753" s="1012" t="s">
        <v>1507</v>
      </c>
      <c r="E1753" s="1012" t="s">
        <v>998</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2584</v>
      </c>
      <c r="B1754" s="1012" t="s">
        <v>2585</v>
      </c>
      <c r="C1754" s="1012" t="s">
        <v>2586</v>
      </c>
      <c r="D1754" s="1012" t="s">
        <v>2587</v>
      </c>
      <c r="E1754" s="1012" t="s">
        <v>89</v>
      </c>
      <c r="F1754" s="1013">
        <v>39927</v>
      </c>
      <c r="G1754" s="1012" t="s">
        <v>285</v>
      </c>
      <c r="H1754" s="1015">
        <v>60000000</v>
      </c>
      <c r="I1754" s="1015">
        <v>0</v>
      </c>
      <c r="J1754" s="1015">
        <v>75757163.030000001</v>
      </c>
      <c r="K1754" s="1012" t="s">
        <v>1196</v>
      </c>
      <c r="L1754" s="1015"/>
      <c r="M1754" s="1015"/>
      <c r="N1754" s="1016"/>
      <c r="O1754" s="1015"/>
      <c r="P1754" s="1015"/>
      <c r="Q1754" s="1015"/>
      <c r="R1754" s="1015"/>
      <c r="S1754" s="1016"/>
    </row>
    <row r="1755" spans="1:19">
      <c r="A1755" s="1012" t="s">
        <v>2584</v>
      </c>
      <c r="B1755" s="1012" t="s">
        <v>283</v>
      </c>
      <c r="C1755" s="1012" t="s">
        <v>2586</v>
      </c>
      <c r="D1755" s="1012" t="s">
        <v>2587</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2588</v>
      </c>
      <c r="B1756" s="1012" t="s">
        <v>2589</v>
      </c>
      <c r="C1756" s="1012" t="s">
        <v>2590</v>
      </c>
      <c r="D1756" s="1012" t="s">
        <v>2591</v>
      </c>
      <c r="E1756" s="1012" t="s">
        <v>56</v>
      </c>
      <c r="F1756" s="1013">
        <v>39787</v>
      </c>
      <c r="G1756" s="1012" t="s">
        <v>284</v>
      </c>
      <c r="H1756" s="1015">
        <v>36842000</v>
      </c>
      <c r="I1756" s="1015">
        <v>0</v>
      </c>
      <c r="J1756" s="1015">
        <v>42514919.189999998</v>
      </c>
      <c r="K1756" s="1012" t="s">
        <v>1196</v>
      </c>
      <c r="L1756" s="1015"/>
      <c r="M1756" s="1015"/>
      <c r="N1756" s="1016"/>
      <c r="O1756" s="1015"/>
      <c r="P1756" s="1015"/>
      <c r="Q1756" s="1015"/>
      <c r="R1756" s="1015"/>
      <c r="S1756" s="1016"/>
    </row>
    <row r="1757" spans="1:19">
      <c r="A1757" s="1012" t="s">
        <v>2588</v>
      </c>
      <c r="B1757" s="1012" t="s">
        <v>283</v>
      </c>
      <c r="C1757" s="1012" t="s">
        <v>2590</v>
      </c>
      <c r="D1757" s="1012" t="s">
        <v>2591</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2588</v>
      </c>
      <c r="B1758" s="1012" t="s">
        <v>283</v>
      </c>
      <c r="C1758" s="1012" t="s">
        <v>2590</v>
      </c>
      <c r="D1758" s="1012" t="s">
        <v>2591</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2592</v>
      </c>
      <c r="B1759" s="1012" t="s">
        <v>1583</v>
      </c>
      <c r="C1759" s="1012" t="s">
        <v>2593</v>
      </c>
      <c r="D1759" s="1012" t="s">
        <v>2594</v>
      </c>
      <c r="E1759" s="1012" t="s">
        <v>903</v>
      </c>
      <c r="F1759" s="1013">
        <v>40060</v>
      </c>
      <c r="G1759" s="1012" t="s">
        <v>922</v>
      </c>
      <c r="H1759" s="1015">
        <v>1697000</v>
      </c>
      <c r="I1759" s="1015">
        <v>0</v>
      </c>
      <c r="J1759" s="1015">
        <v>2030299.18</v>
      </c>
      <c r="K1759" s="1012" t="s">
        <v>1196</v>
      </c>
      <c r="L1759" s="1015"/>
      <c r="M1759" s="1015"/>
      <c r="N1759" s="1016"/>
      <c r="O1759" s="1015"/>
      <c r="P1759" s="1015"/>
      <c r="Q1759" s="1015"/>
      <c r="R1759" s="1015"/>
      <c r="S1759" s="1016"/>
    </row>
    <row r="1760" spans="1:19">
      <c r="A1760" s="1012" t="s">
        <v>2592</v>
      </c>
      <c r="B1760" s="1012" t="s">
        <v>283</v>
      </c>
      <c r="C1760" s="1012" t="s">
        <v>2593</v>
      </c>
      <c r="D1760" s="1012" t="s">
        <v>2594</v>
      </c>
      <c r="E1760" s="1012" t="s">
        <v>903</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2595</v>
      </c>
      <c r="B1761" s="1012" t="s">
        <v>1538</v>
      </c>
      <c r="C1761" s="1012" t="s">
        <v>2596</v>
      </c>
      <c r="D1761" s="1012" t="s">
        <v>1090</v>
      </c>
      <c r="E1761" s="1012" t="s">
        <v>1091</v>
      </c>
      <c r="F1761" s="1013">
        <v>39829</v>
      </c>
      <c r="G1761" s="1012" t="s">
        <v>285</v>
      </c>
      <c r="H1761" s="1015">
        <v>50000000</v>
      </c>
      <c r="I1761" s="1015">
        <v>0</v>
      </c>
      <c r="J1761" s="1015">
        <v>58008472.229999997</v>
      </c>
      <c r="K1761" s="1012" t="s">
        <v>1196</v>
      </c>
      <c r="L1761" s="1015"/>
      <c r="M1761" s="1015"/>
      <c r="N1761" s="1016"/>
      <c r="O1761" s="1015"/>
      <c r="P1761" s="1015"/>
      <c r="Q1761" s="1015"/>
      <c r="R1761" s="1015"/>
      <c r="S1761" s="1016"/>
    </row>
    <row r="1762" spans="1:19">
      <c r="A1762" s="1012" t="s">
        <v>2595</v>
      </c>
      <c r="B1762" s="1012" t="s">
        <v>283</v>
      </c>
      <c r="C1762" s="1012" t="s">
        <v>2596</v>
      </c>
      <c r="D1762" s="1012" t="s">
        <v>1090</v>
      </c>
      <c r="E1762" s="1012" t="s">
        <v>1091</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2595</v>
      </c>
      <c r="B1763" s="1012" t="s">
        <v>283</v>
      </c>
      <c r="C1763" s="1012" t="s">
        <v>2596</v>
      </c>
      <c r="D1763" s="1012" t="s">
        <v>1090</v>
      </c>
      <c r="E1763" s="1012" t="s">
        <v>1091</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2597</v>
      </c>
      <c r="C1764" s="1012" t="s">
        <v>2598</v>
      </c>
      <c r="D1764" s="1012" t="s">
        <v>2599</v>
      </c>
      <c r="E1764" s="1012" t="s">
        <v>23</v>
      </c>
      <c r="F1764" s="1013">
        <v>39857</v>
      </c>
      <c r="G1764" s="1012" t="s">
        <v>285</v>
      </c>
      <c r="H1764" s="1015">
        <v>15000000</v>
      </c>
      <c r="I1764" s="1015">
        <v>0</v>
      </c>
      <c r="J1764" s="1015">
        <v>17080708.670000002</v>
      </c>
      <c r="K1764" s="1012" t="s">
        <v>1196</v>
      </c>
      <c r="L1764" s="1015"/>
      <c r="M1764" s="1015"/>
      <c r="N1764" s="1016"/>
      <c r="O1764" s="1015"/>
      <c r="P1764" s="1015"/>
      <c r="Q1764" s="1015"/>
      <c r="R1764" s="1015"/>
      <c r="S1764" s="1016"/>
    </row>
    <row r="1765" spans="1:19">
      <c r="A1765" s="1012" t="s">
        <v>36</v>
      </c>
      <c r="B1765" s="1012" t="s">
        <v>283</v>
      </c>
      <c r="C1765" s="1012" t="s">
        <v>2598</v>
      </c>
      <c r="D1765" s="1012" t="s">
        <v>2599</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2600</v>
      </c>
      <c r="B1766" s="1012" t="s">
        <v>1049</v>
      </c>
      <c r="C1766" s="1012" t="s">
        <v>2601</v>
      </c>
      <c r="D1766" s="1012" t="s">
        <v>1122</v>
      </c>
      <c r="E1766" s="1012" t="s">
        <v>1072</v>
      </c>
      <c r="F1766" s="1013">
        <v>39749</v>
      </c>
      <c r="G1766" s="1012" t="s">
        <v>284</v>
      </c>
      <c r="H1766" s="1015">
        <v>2000000000</v>
      </c>
      <c r="I1766" s="1015">
        <v>0</v>
      </c>
      <c r="J1766" s="1015">
        <v>2123611111.1199999</v>
      </c>
      <c r="K1766" s="1012" t="s">
        <v>1196</v>
      </c>
      <c r="L1766" s="1015"/>
      <c r="M1766" s="1015"/>
      <c r="N1766" s="1016"/>
      <c r="O1766" s="1015"/>
      <c r="P1766" s="1015"/>
      <c r="Q1766" s="1015"/>
      <c r="R1766" s="1015"/>
      <c r="S1766" s="1016"/>
    </row>
    <row r="1767" spans="1:19">
      <c r="A1767" s="1012" t="s">
        <v>2600</v>
      </c>
      <c r="B1767" s="1012" t="s">
        <v>283</v>
      </c>
      <c r="C1767" s="1012" t="s">
        <v>2601</v>
      </c>
      <c r="D1767" s="1012" t="s">
        <v>1122</v>
      </c>
      <c r="E1767" s="1012" t="s">
        <v>1072</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2600</v>
      </c>
      <c r="B1768" s="1012" t="s">
        <v>283</v>
      </c>
      <c r="C1768" s="1012" t="s">
        <v>2601</v>
      </c>
      <c r="D1768" s="1012" t="s">
        <v>1122</v>
      </c>
      <c r="E1768" s="1012" t="s">
        <v>1072</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2602</v>
      </c>
      <c r="B1769" s="1012" t="s">
        <v>1593</v>
      </c>
      <c r="C1769" s="1012" t="s">
        <v>2603</v>
      </c>
      <c r="D1769" s="1012" t="s">
        <v>2604</v>
      </c>
      <c r="E1769" s="1012" t="s">
        <v>109</v>
      </c>
      <c r="F1769" s="1013">
        <v>39990</v>
      </c>
      <c r="G1769" s="1012" t="s">
        <v>922</v>
      </c>
      <c r="H1769" s="1015">
        <v>24900000</v>
      </c>
      <c r="I1769" s="1015">
        <v>0</v>
      </c>
      <c r="J1769" s="1015">
        <v>31495442.289999999</v>
      </c>
      <c r="K1769" s="1012" t="s">
        <v>1196</v>
      </c>
      <c r="L1769" s="1015"/>
      <c r="M1769" s="1015"/>
      <c r="N1769" s="1016"/>
      <c r="O1769" s="1015"/>
      <c r="P1769" s="1015"/>
      <c r="Q1769" s="1015"/>
      <c r="R1769" s="1015"/>
      <c r="S1769" s="1016"/>
    </row>
    <row r="1770" spans="1:19">
      <c r="A1770" s="1012" t="s">
        <v>2602</v>
      </c>
      <c r="B1770" s="1012" t="s">
        <v>283</v>
      </c>
      <c r="C1770" s="1012" t="s">
        <v>2603</v>
      </c>
      <c r="D1770" s="1012" t="s">
        <v>2604</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2605</v>
      </c>
      <c r="B1771" s="1012" t="s">
        <v>2606</v>
      </c>
      <c r="C1771" s="1012" t="s">
        <v>2607</v>
      </c>
      <c r="D1771" s="1012" t="s">
        <v>1035</v>
      </c>
      <c r="E1771" s="1012" t="s">
        <v>931</v>
      </c>
      <c r="F1771" s="1013">
        <v>40081</v>
      </c>
      <c r="G1771" s="1012" t="s">
        <v>922</v>
      </c>
      <c r="H1771" s="1015">
        <v>11019000</v>
      </c>
      <c r="I1771" s="1015">
        <v>0</v>
      </c>
      <c r="J1771" s="1015">
        <v>13078672.6</v>
      </c>
      <c r="K1771" s="1012" t="s">
        <v>1196</v>
      </c>
      <c r="L1771" s="1015"/>
      <c r="M1771" s="1015"/>
      <c r="N1771" s="1016"/>
      <c r="O1771" s="1015"/>
      <c r="P1771" s="1015"/>
      <c r="Q1771" s="1015"/>
      <c r="R1771" s="1015"/>
      <c r="S1771" s="1016"/>
    </row>
    <row r="1772" spans="1:19">
      <c r="A1772" s="1012" t="s">
        <v>2605</v>
      </c>
      <c r="B1772" s="1012" t="s">
        <v>283</v>
      </c>
      <c r="C1772" s="1012" t="s">
        <v>2607</v>
      </c>
      <c r="D1772" s="1012" t="s">
        <v>1035</v>
      </c>
      <c r="E1772" s="1012" t="s">
        <v>931</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2608</v>
      </c>
      <c r="B1773" s="1012" t="s">
        <v>858</v>
      </c>
      <c r="C1773" s="1012" t="s">
        <v>2609</v>
      </c>
      <c r="D1773" s="1012" t="s">
        <v>2610</v>
      </c>
      <c r="E1773" s="1012" t="s">
        <v>246</v>
      </c>
      <c r="F1773" s="1013">
        <v>39801</v>
      </c>
      <c r="G1773" s="1012" t="s">
        <v>284</v>
      </c>
      <c r="H1773" s="1015">
        <v>30000000</v>
      </c>
      <c r="I1773" s="1015">
        <v>0</v>
      </c>
      <c r="J1773" s="1015">
        <v>37191875</v>
      </c>
      <c r="K1773" s="1012" t="s">
        <v>1196</v>
      </c>
      <c r="L1773" s="1015"/>
      <c r="M1773" s="1015"/>
      <c r="N1773" s="1016"/>
      <c r="O1773" s="1015"/>
      <c r="P1773" s="1015"/>
      <c r="Q1773" s="1015"/>
      <c r="R1773" s="1015"/>
      <c r="S1773" s="1016"/>
    </row>
    <row r="1774" spans="1:19">
      <c r="A1774" s="1012" t="s">
        <v>2608</v>
      </c>
      <c r="B1774" s="1012" t="s">
        <v>283</v>
      </c>
      <c r="C1774" s="1012" t="s">
        <v>2609</v>
      </c>
      <c r="D1774" s="1012" t="s">
        <v>2610</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2608</v>
      </c>
      <c r="B1775" s="1012" t="s">
        <v>283</v>
      </c>
      <c r="C1775" s="1012" t="s">
        <v>2609</v>
      </c>
      <c r="D1775" s="1012" t="s">
        <v>2610</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2608</v>
      </c>
      <c r="B1776" s="1012" t="s">
        <v>283</v>
      </c>
      <c r="C1776" s="1012" t="s">
        <v>2609</v>
      </c>
      <c r="D1776" s="1012" t="s">
        <v>2610</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2611</v>
      </c>
      <c r="B1777" s="1012" t="s">
        <v>858</v>
      </c>
      <c r="C1777" s="1012" t="s">
        <v>2612</v>
      </c>
      <c r="D1777" s="1012" t="s">
        <v>286</v>
      </c>
      <c r="E1777" s="1012" t="s">
        <v>56</v>
      </c>
      <c r="F1777" s="1013">
        <v>39805</v>
      </c>
      <c r="G1777" s="1012" t="s">
        <v>284</v>
      </c>
      <c r="H1777" s="1015">
        <v>42000000</v>
      </c>
      <c r="I1777" s="1015">
        <v>0</v>
      </c>
      <c r="J1777" s="1015">
        <v>47869108.329999998</v>
      </c>
      <c r="K1777" s="1012" t="s">
        <v>1196</v>
      </c>
      <c r="L1777" s="1015"/>
      <c r="M1777" s="1015"/>
      <c r="N1777" s="1016"/>
      <c r="O1777" s="1015"/>
      <c r="P1777" s="1015"/>
      <c r="Q1777" s="1015"/>
      <c r="R1777" s="1015"/>
      <c r="S1777" s="1016"/>
    </row>
    <row r="1778" spans="1:19">
      <c r="A1778" s="1012" t="s">
        <v>2611</v>
      </c>
      <c r="B1778" s="1012" t="s">
        <v>283</v>
      </c>
      <c r="C1778" s="1012" t="s">
        <v>2612</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2611</v>
      </c>
      <c r="B1779" s="1012" t="s">
        <v>283</v>
      </c>
      <c r="C1779" s="1012" t="s">
        <v>2612</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2613</v>
      </c>
      <c r="B1780" s="1012" t="s">
        <v>858</v>
      </c>
      <c r="C1780" s="1012" t="s">
        <v>2614</v>
      </c>
      <c r="D1780" s="1012" t="s">
        <v>1116</v>
      </c>
      <c r="E1780" s="1012" t="s">
        <v>166</v>
      </c>
      <c r="F1780" s="1013">
        <v>39794</v>
      </c>
      <c r="G1780" s="1012" t="s">
        <v>284</v>
      </c>
      <c r="H1780" s="1015">
        <v>125198000</v>
      </c>
      <c r="I1780" s="1015">
        <v>0</v>
      </c>
      <c r="J1780" s="1015">
        <v>130542485.91</v>
      </c>
      <c r="K1780" s="1012" t="s">
        <v>1196</v>
      </c>
      <c r="L1780" s="1015"/>
      <c r="M1780" s="1015"/>
      <c r="N1780" s="1016"/>
      <c r="O1780" s="1015"/>
      <c r="P1780" s="1015"/>
      <c r="Q1780" s="1015"/>
      <c r="R1780" s="1015"/>
      <c r="S1780" s="1016"/>
    </row>
    <row r="1781" spans="1:19">
      <c r="A1781" s="1012" t="s">
        <v>2613</v>
      </c>
      <c r="B1781" s="1012" t="s">
        <v>283</v>
      </c>
      <c r="C1781" s="1012" t="s">
        <v>2614</v>
      </c>
      <c r="D1781" s="1012" t="s">
        <v>1116</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2613</v>
      </c>
      <c r="B1782" s="1012" t="s">
        <v>283</v>
      </c>
      <c r="C1782" s="1012" t="s">
        <v>2614</v>
      </c>
      <c r="D1782" s="1012" t="s">
        <v>1116</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2615</v>
      </c>
      <c r="B1783" s="1012" t="s">
        <v>2616</v>
      </c>
      <c r="C1783" s="1012" t="s">
        <v>2617</v>
      </c>
      <c r="D1783" s="1012" t="s">
        <v>2262</v>
      </c>
      <c r="E1783" s="1012" t="s">
        <v>188</v>
      </c>
      <c r="F1783" s="1013">
        <v>39787</v>
      </c>
      <c r="G1783" s="1012" t="s">
        <v>284</v>
      </c>
      <c r="H1783" s="1015">
        <v>303000000</v>
      </c>
      <c r="I1783" s="1015">
        <v>0</v>
      </c>
      <c r="J1783" s="1015">
        <v>121757209.63</v>
      </c>
      <c r="K1783" s="1012" t="s">
        <v>898</v>
      </c>
      <c r="L1783" s="1015"/>
      <c r="M1783" s="1015"/>
      <c r="N1783" s="1016"/>
      <c r="O1783" s="1015"/>
      <c r="P1783" s="1015"/>
      <c r="Q1783" s="1015"/>
      <c r="R1783" s="1015"/>
      <c r="S1783" s="1016"/>
    </row>
    <row r="1784" spans="1:19">
      <c r="A1784" s="1012" t="s">
        <v>2615</v>
      </c>
      <c r="B1784" s="1012" t="s">
        <v>283</v>
      </c>
      <c r="C1784" s="1012" t="s">
        <v>2617</v>
      </c>
      <c r="D1784" s="1012" t="s">
        <v>2262</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2615</v>
      </c>
      <c r="B1785" s="1012" t="s">
        <v>283</v>
      </c>
      <c r="C1785" s="1012" t="s">
        <v>2617</v>
      </c>
      <c r="D1785" s="1012" t="s">
        <v>2262</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2618</v>
      </c>
      <c r="B1786" s="1012" t="s">
        <v>1013</v>
      </c>
      <c r="C1786" s="1012" t="s">
        <v>2619</v>
      </c>
      <c r="D1786" s="1012" t="s">
        <v>2620</v>
      </c>
      <c r="E1786" s="1012" t="s">
        <v>83</v>
      </c>
      <c r="F1786" s="1013">
        <v>39843</v>
      </c>
      <c r="G1786" s="1012" t="s">
        <v>284</v>
      </c>
      <c r="H1786" s="1015">
        <v>10000000</v>
      </c>
      <c r="I1786" s="1015">
        <v>0</v>
      </c>
      <c r="J1786" s="1015">
        <v>11400453.220000001</v>
      </c>
      <c r="K1786" s="1012" t="s">
        <v>1196</v>
      </c>
      <c r="L1786" s="1015"/>
      <c r="M1786" s="1015"/>
      <c r="N1786" s="1016"/>
      <c r="O1786" s="1015"/>
      <c r="P1786" s="1015"/>
      <c r="Q1786" s="1015"/>
      <c r="R1786" s="1015"/>
      <c r="S1786" s="1016"/>
    </row>
    <row r="1787" spans="1:19">
      <c r="A1787" s="1012" t="s">
        <v>2618</v>
      </c>
      <c r="B1787" s="1012" t="s">
        <v>283</v>
      </c>
      <c r="C1787" s="1012" t="s">
        <v>2619</v>
      </c>
      <c r="D1787" s="1012" t="s">
        <v>2620</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2618</v>
      </c>
      <c r="B1788" s="1012" t="s">
        <v>283</v>
      </c>
      <c r="C1788" s="1012" t="s">
        <v>2619</v>
      </c>
      <c r="D1788" s="1012" t="s">
        <v>2620</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2621</v>
      </c>
      <c r="B1789" s="1012" t="s">
        <v>891</v>
      </c>
      <c r="C1789" s="1012" t="s">
        <v>2622</v>
      </c>
      <c r="D1789" s="1012" t="s">
        <v>2623</v>
      </c>
      <c r="E1789" s="1012" t="s">
        <v>1928</v>
      </c>
      <c r="F1789" s="1013">
        <v>39850</v>
      </c>
      <c r="G1789" s="1012" t="s">
        <v>285</v>
      </c>
      <c r="H1789" s="1015">
        <v>15568000</v>
      </c>
      <c r="I1789" s="1015">
        <v>0</v>
      </c>
      <c r="J1789" s="1015">
        <v>18101553.84</v>
      </c>
      <c r="K1789" s="1012" t="s">
        <v>1196</v>
      </c>
      <c r="L1789" s="1015"/>
      <c r="M1789" s="1015"/>
      <c r="N1789" s="1016"/>
      <c r="O1789" s="1015"/>
      <c r="P1789" s="1015"/>
      <c r="Q1789" s="1015"/>
      <c r="R1789" s="1015"/>
      <c r="S1789" s="1016"/>
    </row>
    <row r="1790" spans="1:19">
      <c r="A1790" s="1012" t="s">
        <v>2621</v>
      </c>
      <c r="B1790" s="1012" t="s">
        <v>283</v>
      </c>
      <c r="C1790" s="1012" t="s">
        <v>2622</v>
      </c>
      <c r="D1790" s="1012" t="s">
        <v>2623</v>
      </c>
      <c r="E1790" s="1012" t="s">
        <v>1928</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2621</v>
      </c>
      <c r="B1791" s="1012" t="s">
        <v>283</v>
      </c>
      <c r="C1791" s="1012" t="s">
        <v>2622</v>
      </c>
      <c r="D1791" s="1012" t="s">
        <v>2623</v>
      </c>
      <c r="E1791" s="1012" t="s">
        <v>1928</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2624</v>
      </c>
      <c r="B1792" s="1012" t="s">
        <v>905</v>
      </c>
      <c r="C1792" s="1012" t="s">
        <v>2625</v>
      </c>
      <c r="D1792" s="1012" t="s">
        <v>2626</v>
      </c>
      <c r="E1792" s="1012" t="s">
        <v>239</v>
      </c>
      <c r="F1792" s="1013">
        <v>39836</v>
      </c>
      <c r="G1792" s="1012" t="s">
        <v>285</v>
      </c>
      <c r="H1792" s="1015">
        <v>10973000</v>
      </c>
      <c r="I1792" s="1015">
        <v>0</v>
      </c>
      <c r="J1792" s="1015">
        <v>2652816.96</v>
      </c>
      <c r="K1792" s="1012" t="s">
        <v>898</v>
      </c>
      <c r="L1792" s="1015"/>
      <c r="M1792" s="1015"/>
      <c r="N1792" s="1016"/>
      <c r="O1792" s="1015"/>
      <c r="P1792" s="1015"/>
      <c r="Q1792" s="1015"/>
      <c r="R1792" s="1015"/>
      <c r="S1792" s="1016"/>
    </row>
    <row r="1793" spans="1:19">
      <c r="A1793" s="1012" t="s">
        <v>2624</v>
      </c>
      <c r="B1793" s="1012" t="s">
        <v>283</v>
      </c>
      <c r="C1793" s="1012" t="s">
        <v>2625</v>
      </c>
      <c r="D1793" s="1012" t="s">
        <v>2626</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2624</v>
      </c>
      <c r="B1794" s="1012" t="s">
        <v>283</v>
      </c>
      <c r="C1794" s="1012" t="s">
        <v>2625</v>
      </c>
      <c r="D1794" s="1012" t="s">
        <v>2626</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2624</v>
      </c>
      <c r="B1795" s="1012" t="s">
        <v>283</v>
      </c>
      <c r="C1795" s="1012" t="s">
        <v>2625</v>
      </c>
      <c r="D1795" s="1012" t="s">
        <v>2626</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2627</v>
      </c>
      <c r="B1796" s="1012" t="s">
        <v>2937</v>
      </c>
      <c r="C1796" s="1012" t="s">
        <v>2628</v>
      </c>
      <c r="D1796" s="1012" t="s">
        <v>2629</v>
      </c>
      <c r="E1796" s="1012" t="s">
        <v>89</v>
      </c>
      <c r="F1796" s="1013">
        <v>39983</v>
      </c>
      <c r="G1796" s="1012" t="s">
        <v>922</v>
      </c>
      <c r="H1796" s="1015">
        <v>15000000</v>
      </c>
      <c r="I1796" s="1015">
        <v>0</v>
      </c>
      <c r="J1796" s="1015">
        <v>24929429.699999999</v>
      </c>
      <c r="K1796" s="1012" t="s">
        <v>1196</v>
      </c>
      <c r="L1796" s="1015"/>
      <c r="M1796" s="1015"/>
      <c r="N1796" s="1016"/>
      <c r="O1796" s="1015"/>
      <c r="P1796" s="1015"/>
      <c r="Q1796" s="1015"/>
      <c r="R1796" s="1015"/>
      <c r="S1796" s="1016"/>
    </row>
    <row r="1797" spans="1:19">
      <c r="A1797" s="1012" t="s">
        <v>2627</v>
      </c>
      <c r="B1797" s="1012" t="s">
        <v>283</v>
      </c>
      <c r="C1797" s="1012" t="s">
        <v>2628</v>
      </c>
      <c r="D1797" s="1012" t="s">
        <v>2629</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2630</v>
      </c>
      <c r="B1798" s="1012" t="s">
        <v>1013</v>
      </c>
      <c r="C1798" s="1012" t="s">
        <v>2631</v>
      </c>
      <c r="D1798" s="1012" t="s">
        <v>1516</v>
      </c>
      <c r="E1798" s="1012" t="s">
        <v>6</v>
      </c>
      <c r="F1798" s="1013">
        <v>39801</v>
      </c>
      <c r="G1798" s="1012" t="s">
        <v>284</v>
      </c>
      <c r="H1798" s="1015">
        <v>8500000</v>
      </c>
      <c r="I1798" s="1015">
        <v>0</v>
      </c>
      <c r="J1798" s="1015">
        <v>9930625</v>
      </c>
      <c r="K1798" s="1012" t="s">
        <v>1196</v>
      </c>
      <c r="L1798" s="1015"/>
      <c r="M1798" s="1015"/>
      <c r="N1798" s="1016"/>
      <c r="O1798" s="1015"/>
      <c r="P1798" s="1015"/>
      <c r="Q1798" s="1015"/>
      <c r="R1798" s="1015"/>
      <c r="S1798" s="1016"/>
    </row>
    <row r="1799" spans="1:19">
      <c r="A1799" s="1012" t="s">
        <v>2630</v>
      </c>
      <c r="B1799" s="1012" t="s">
        <v>283</v>
      </c>
      <c r="C1799" s="1012" t="s">
        <v>2631</v>
      </c>
      <c r="D1799" s="1012" t="s">
        <v>1516</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2630</v>
      </c>
      <c r="B1800" s="1012" t="s">
        <v>283</v>
      </c>
      <c r="C1800" s="1012" t="s">
        <v>2631</v>
      </c>
      <c r="D1800" s="1012" t="s">
        <v>1516</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2632</v>
      </c>
      <c r="B1801" s="1012" t="s">
        <v>858</v>
      </c>
      <c r="C1801" s="1012" t="s">
        <v>2633</v>
      </c>
      <c r="D1801" s="1012" t="s">
        <v>2634</v>
      </c>
      <c r="E1801" s="1012" t="s">
        <v>83</v>
      </c>
      <c r="F1801" s="1013">
        <v>39822</v>
      </c>
      <c r="G1801" s="1012" t="s">
        <v>284</v>
      </c>
      <c r="H1801" s="1015">
        <v>89310000</v>
      </c>
      <c r="I1801" s="1015">
        <v>0</v>
      </c>
      <c r="J1801" s="1015">
        <v>92513970.829999998</v>
      </c>
      <c r="K1801" s="1012" t="s">
        <v>1196</v>
      </c>
      <c r="L1801" s="1015"/>
      <c r="M1801" s="1015"/>
      <c r="N1801" s="1016"/>
      <c r="O1801" s="1015"/>
      <c r="P1801" s="1015"/>
      <c r="Q1801" s="1015"/>
      <c r="R1801" s="1015"/>
      <c r="S1801" s="1016"/>
    </row>
    <row r="1802" spans="1:19">
      <c r="A1802" s="1012" t="s">
        <v>2632</v>
      </c>
      <c r="B1802" s="1012" t="s">
        <v>283</v>
      </c>
      <c r="C1802" s="1012" t="s">
        <v>2633</v>
      </c>
      <c r="D1802" s="1012" t="s">
        <v>2634</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2632</v>
      </c>
      <c r="B1803" s="1012" t="s">
        <v>283</v>
      </c>
      <c r="C1803" s="1012" t="s">
        <v>2633</v>
      </c>
      <c r="D1803" s="1012" t="s">
        <v>2634</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2635</v>
      </c>
      <c r="B1804" s="1012" t="s">
        <v>858</v>
      </c>
      <c r="C1804" s="1012" t="s">
        <v>2636</v>
      </c>
      <c r="D1804" s="1012" t="s">
        <v>1302</v>
      </c>
      <c r="E1804" s="1012" t="s">
        <v>19</v>
      </c>
      <c r="F1804" s="1013">
        <v>39766</v>
      </c>
      <c r="G1804" s="1012" t="s">
        <v>284</v>
      </c>
      <c r="H1804" s="1015">
        <v>3500000000</v>
      </c>
      <c r="I1804" s="1015">
        <v>0</v>
      </c>
      <c r="J1804" s="1015">
        <v>5448052772.5100002</v>
      </c>
      <c r="K1804" s="1012" t="s">
        <v>1196</v>
      </c>
      <c r="L1804" s="1015"/>
      <c r="M1804" s="1015"/>
      <c r="N1804" s="1016"/>
      <c r="O1804" s="1015"/>
      <c r="P1804" s="1015"/>
      <c r="Q1804" s="1015"/>
      <c r="R1804" s="1015"/>
      <c r="S1804" s="1016"/>
    </row>
    <row r="1805" spans="1:19">
      <c r="A1805" s="1012" t="s">
        <v>2635</v>
      </c>
      <c r="B1805" s="1012" t="s">
        <v>283</v>
      </c>
      <c r="C1805" s="1012" t="s">
        <v>2636</v>
      </c>
      <c r="D1805" s="1012" t="s">
        <v>1302</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2635</v>
      </c>
      <c r="B1806" s="1012" t="s">
        <v>283</v>
      </c>
      <c r="C1806" s="1012" t="s">
        <v>2636</v>
      </c>
      <c r="D1806" s="1012" t="s">
        <v>1302</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2635</v>
      </c>
      <c r="B1807" s="1012" t="s">
        <v>283</v>
      </c>
      <c r="C1807" s="1012" t="s">
        <v>2636</v>
      </c>
      <c r="D1807" s="1012" t="s">
        <v>1302</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2637</v>
      </c>
      <c r="B1808" s="1012" t="s">
        <v>2638</v>
      </c>
      <c r="C1808" s="1012" t="s">
        <v>2639</v>
      </c>
      <c r="D1808" s="1012" t="s">
        <v>1079</v>
      </c>
      <c r="E1808" s="1012" t="s">
        <v>15</v>
      </c>
      <c r="F1808" s="1013">
        <v>39787</v>
      </c>
      <c r="G1808" s="1012" t="s">
        <v>284</v>
      </c>
      <c r="H1808" s="1015">
        <v>69000000</v>
      </c>
      <c r="I1808" s="1015">
        <v>0</v>
      </c>
      <c r="J1808" s="1015">
        <v>4983333.33</v>
      </c>
      <c r="K1808" s="1012" t="s">
        <v>1099</v>
      </c>
      <c r="L1808" s="1015"/>
      <c r="M1808" s="1015"/>
      <c r="N1808" s="1016"/>
      <c r="O1808" s="1015"/>
      <c r="P1808" s="1015"/>
      <c r="Q1808" s="1015"/>
      <c r="R1808" s="1015"/>
      <c r="S1808" s="1016"/>
    </row>
    <row r="1809" spans="1:19">
      <c r="A1809" s="1012" t="s">
        <v>2637</v>
      </c>
      <c r="B1809" s="1012" t="s">
        <v>283</v>
      </c>
      <c r="C1809" s="1012" t="s">
        <v>2639</v>
      </c>
      <c r="D1809" s="1012" t="s">
        <v>1079</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2640</v>
      </c>
      <c r="B1810" s="1012" t="s">
        <v>891</v>
      </c>
      <c r="C1810" s="1012" t="s">
        <v>2641</v>
      </c>
      <c r="D1810" s="1012" t="s">
        <v>2642</v>
      </c>
      <c r="E1810" s="1012" t="s">
        <v>105</v>
      </c>
      <c r="F1810" s="1013">
        <v>39822</v>
      </c>
      <c r="G1810" s="1012" t="s">
        <v>285</v>
      </c>
      <c r="H1810" s="1015">
        <v>2000000</v>
      </c>
      <c r="I1810" s="1015">
        <v>0</v>
      </c>
      <c r="J1810" s="1015">
        <v>2314972.2200000002</v>
      </c>
      <c r="K1810" s="1012" t="s">
        <v>1196</v>
      </c>
      <c r="L1810" s="1015"/>
      <c r="M1810" s="1015"/>
      <c r="N1810" s="1016"/>
      <c r="O1810" s="1015"/>
      <c r="P1810" s="1015"/>
      <c r="Q1810" s="1015"/>
      <c r="R1810" s="1015"/>
      <c r="S1810" s="1016"/>
    </row>
    <row r="1811" spans="1:19">
      <c r="A1811" s="1012" t="s">
        <v>2640</v>
      </c>
      <c r="B1811" s="1012" t="s">
        <v>283</v>
      </c>
      <c r="C1811" s="1012" t="s">
        <v>2641</v>
      </c>
      <c r="D1811" s="1012" t="s">
        <v>2642</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2643</v>
      </c>
      <c r="B1812" s="1012" t="s">
        <v>858</v>
      </c>
      <c r="C1812" s="1012" t="s">
        <v>2644</v>
      </c>
      <c r="D1812" s="1012" t="s">
        <v>2645</v>
      </c>
      <c r="E1812" s="1012" t="s">
        <v>239</v>
      </c>
      <c r="F1812" s="1013">
        <v>39794</v>
      </c>
      <c r="G1812" s="1012" t="s">
        <v>284</v>
      </c>
      <c r="H1812" s="1015">
        <v>300000000</v>
      </c>
      <c r="I1812" s="1015">
        <v>0</v>
      </c>
      <c r="J1812" s="1015">
        <v>328991401.57999998</v>
      </c>
      <c r="K1812" s="1012" t="s">
        <v>1196</v>
      </c>
      <c r="L1812" s="1015"/>
      <c r="M1812" s="1015"/>
      <c r="N1812" s="1016"/>
      <c r="O1812" s="1015"/>
      <c r="P1812" s="1015"/>
      <c r="Q1812" s="1015"/>
      <c r="R1812" s="1015"/>
      <c r="S1812" s="1016"/>
    </row>
    <row r="1813" spans="1:19">
      <c r="A1813" s="1012" t="s">
        <v>2643</v>
      </c>
      <c r="B1813" s="1012" t="s">
        <v>283</v>
      </c>
      <c r="C1813" s="1012" t="s">
        <v>2644</v>
      </c>
      <c r="D1813" s="1012" t="s">
        <v>2645</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2643</v>
      </c>
      <c r="B1814" s="1012" t="s">
        <v>283</v>
      </c>
      <c r="C1814" s="1012" t="s">
        <v>2644</v>
      </c>
      <c r="D1814" s="1012" t="s">
        <v>2645</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2643</v>
      </c>
      <c r="B1815" s="1012" t="s">
        <v>283</v>
      </c>
      <c r="C1815" s="1012" t="s">
        <v>2644</v>
      </c>
      <c r="D1815" s="1012" t="s">
        <v>2645</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2646</v>
      </c>
      <c r="B1816" s="1012" t="s">
        <v>891</v>
      </c>
      <c r="C1816" s="1012" t="s">
        <v>2647</v>
      </c>
      <c r="D1816" s="1012" t="s">
        <v>2648</v>
      </c>
      <c r="E1816" s="1012" t="s">
        <v>89</v>
      </c>
      <c r="F1816" s="1013">
        <v>39913</v>
      </c>
      <c r="G1816" s="1012" t="s">
        <v>285</v>
      </c>
      <c r="H1816" s="1015">
        <v>4000000</v>
      </c>
      <c r="I1816" s="1015">
        <v>0</v>
      </c>
      <c r="J1816" s="1015">
        <v>4721382.8899999997</v>
      </c>
      <c r="K1816" s="1012" t="s">
        <v>1196</v>
      </c>
      <c r="L1816" s="1015"/>
      <c r="M1816" s="1015"/>
      <c r="N1816" s="1016"/>
      <c r="O1816" s="1015"/>
      <c r="P1816" s="1015"/>
      <c r="Q1816" s="1015"/>
      <c r="R1816" s="1015"/>
      <c r="S1816" s="1016"/>
    </row>
    <row r="1817" spans="1:19">
      <c r="A1817" s="1012" t="s">
        <v>2646</v>
      </c>
      <c r="B1817" s="1012" t="s">
        <v>283</v>
      </c>
      <c r="C1817" s="1012" t="s">
        <v>2647</v>
      </c>
      <c r="D1817" s="1012" t="s">
        <v>2648</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2649</v>
      </c>
      <c r="B1818" s="1012" t="s">
        <v>1049</v>
      </c>
      <c r="C1818" s="1012" t="s">
        <v>2650</v>
      </c>
      <c r="D1818" s="1012" t="s">
        <v>2651</v>
      </c>
      <c r="E1818" s="1012" t="s">
        <v>6</v>
      </c>
      <c r="F1818" s="1013">
        <v>39794</v>
      </c>
      <c r="G1818" s="1012" t="s">
        <v>284</v>
      </c>
      <c r="H1818" s="1015">
        <v>235000000</v>
      </c>
      <c r="I1818" s="1015">
        <v>0</v>
      </c>
      <c r="J1818" s="1015">
        <v>253929027.78</v>
      </c>
      <c r="K1818" s="1012" t="s">
        <v>1196</v>
      </c>
      <c r="L1818" s="1015"/>
      <c r="M1818" s="1015"/>
      <c r="N1818" s="1016"/>
      <c r="O1818" s="1015"/>
      <c r="P1818" s="1015"/>
      <c r="Q1818" s="1015"/>
      <c r="R1818" s="1015"/>
      <c r="S1818" s="1016"/>
    </row>
    <row r="1819" spans="1:19">
      <c r="A1819" s="1012" t="s">
        <v>2649</v>
      </c>
      <c r="B1819" s="1012" t="s">
        <v>283</v>
      </c>
      <c r="C1819" s="1012" t="s">
        <v>2650</v>
      </c>
      <c r="D1819" s="1012" t="s">
        <v>2651</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2649</v>
      </c>
      <c r="B1820" s="1012" t="s">
        <v>283</v>
      </c>
      <c r="C1820" s="1012" t="s">
        <v>2650</v>
      </c>
      <c r="D1820" s="1012" t="s">
        <v>2651</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2652</v>
      </c>
      <c r="B1821" s="1012" t="s">
        <v>1464</v>
      </c>
      <c r="C1821" s="1012" t="s">
        <v>2653</v>
      </c>
      <c r="D1821" s="1012" t="s">
        <v>2654</v>
      </c>
      <c r="E1821" s="1012" t="s">
        <v>217</v>
      </c>
      <c r="F1821" s="1013">
        <v>39941</v>
      </c>
      <c r="G1821" s="1012" t="s">
        <v>922</v>
      </c>
      <c r="H1821" s="1015">
        <v>13644000</v>
      </c>
      <c r="I1821" s="1015">
        <v>0</v>
      </c>
      <c r="J1821" s="1015">
        <v>17019233.91</v>
      </c>
      <c r="K1821" s="1012" t="s">
        <v>1196</v>
      </c>
      <c r="L1821" s="1015"/>
      <c r="M1821" s="1015"/>
      <c r="N1821" s="1016"/>
      <c r="O1821" s="1015"/>
      <c r="P1821" s="1015"/>
      <c r="Q1821" s="1015"/>
      <c r="R1821" s="1015"/>
      <c r="S1821" s="1016"/>
    </row>
    <row r="1822" spans="1:19">
      <c r="A1822" s="1012" t="s">
        <v>2652</v>
      </c>
      <c r="B1822" s="1012" t="s">
        <v>283</v>
      </c>
      <c r="C1822" s="1012" t="s">
        <v>2653</v>
      </c>
      <c r="D1822" s="1012" t="s">
        <v>2654</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2655</v>
      </c>
      <c r="B1823" s="1012" t="s">
        <v>3036</v>
      </c>
      <c r="C1823" s="1012" t="s">
        <v>2656</v>
      </c>
      <c r="D1823" s="1012" t="s">
        <v>1969</v>
      </c>
      <c r="E1823" s="1012" t="s">
        <v>19</v>
      </c>
      <c r="F1823" s="1013">
        <v>39801</v>
      </c>
      <c r="G1823" s="1012" t="s">
        <v>284</v>
      </c>
      <c r="H1823" s="1015">
        <v>967870000</v>
      </c>
      <c r="I1823" s="1015">
        <v>0</v>
      </c>
      <c r="J1823" s="1015">
        <v>1191019526.3900001</v>
      </c>
      <c r="K1823" s="1012" t="s">
        <v>1196</v>
      </c>
      <c r="L1823" s="1015"/>
      <c r="M1823" s="1015"/>
      <c r="N1823" s="1016"/>
      <c r="O1823" s="1015"/>
      <c r="P1823" s="1015"/>
      <c r="Q1823" s="1015"/>
      <c r="R1823" s="1015"/>
      <c r="S1823" s="1016"/>
    </row>
    <row r="1824" spans="1:19">
      <c r="A1824" s="1012" t="s">
        <v>2655</v>
      </c>
      <c r="B1824" s="1012" t="s">
        <v>283</v>
      </c>
      <c r="C1824" s="1012" t="s">
        <v>2656</v>
      </c>
      <c r="D1824" s="1012" t="s">
        <v>1969</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2655</v>
      </c>
      <c r="B1825" s="1012" t="s">
        <v>283</v>
      </c>
      <c r="C1825" s="1012" t="s">
        <v>2656</v>
      </c>
      <c r="D1825" s="1012" t="s">
        <v>1969</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2657</v>
      </c>
      <c r="B1826" s="1012" t="s">
        <v>2658</v>
      </c>
      <c r="C1826" s="1012" t="s">
        <v>2659</v>
      </c>
      <c r="D1826" s="1012" t="s">
        <v>1989</v>
      </c>
      <c r="E1826" s="1012" t="s">
        <v>1462</v>
      </c>
      <c r="F1826" s="1013">
        <v>39829</v>
      </c>
      <c r="G1826" s="1012" t="s">
        <v>285</v>
      </c>
      <c r="H1826" s="1015">
        <v>8000000</v>
      </c>
      <c r="I1826" s="1015">
        <v>0</v>
      </c>
      <c r="J1826" s="1015">
        <v>253122.22</v>
      </c>
      <c r="K1826" s="1012" t="s">
        <v>1099</v>
      </c>
      <c r="L1826" s="1015"/>
      <c r="M1826" s="1015"/>
      <c r="N1826" s="1016"/>
      <c r="O1826" s="1015"/>
      <c r="P1826" s="1015"/>
      <c r="Q1826" s="1015"/>
      <c r="R1826" s="1015"/>
      <c r="S1826" s="1016"/>
    </row>
    <row r="1827" spans="1:19">
      <c r="A1827" s="1012" t="s">
        <v>2657</v>
      </c>
      <c r="B1827" s="1012" t="s">
        <v>283</v>
      </c>
      <c r="C1827" s="1012" t="s">
        <v>2659</v>
      </c>
      <c r="D1827" s="1012" t="s">
        <v>1989</v>
      </c>
      <c r="E1827" s="1012" t="s">
        <v>1462</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2660</v>
      </c>
      <c r="B1828" s="1012"/>
      <c r="C1828" s="1012" t="s">
        <v>2661</v>
      </c>
      <c r="D1828" s="1012" t="s">
        <v>2662</v>
      </c>
      <c r="E1828" s="1012" t="s">
        <v>89</v>
      </c>
      <c r="F1828" s="1013">
        <v>39773</v>
      </c>
      <c r="G1828" s="1012" t="s">
        <v>284</v>
      </c>
      <c r="H1828" s="1015">
        <v>104823000</v>
      </c>
      <c r="I1828" s="1015">
        <v>0</v>
      </c>
      <c r="J1828" s="1015">
        <v>120845170.8</v>
      </c>
      <c r="K1828" s="1012" t="s">
        <v>898</v>
      </c>
      <c r="L1828" s="1015"/>
      <c r="M1828" s="1015"/>
      <c r="N1828" s="1016"/>
      <c r="O1828" s="1015"/>
      <c r="P1828" s="1015"/>
      <c r="Q1828" s="1015"/>
      <c r="R1828" s="1015"/>
      <c r="S1828" s="1016"/>
    </row>
    <row r="1829" spans="1:19">
      <c r="A1829" s="1012" t="s">
        <v>2660</v>
      </c>
      <c r="B1829" s="1012" t="s">
        <v>283</v>
      </c>
      <c r="C1829" s="1012" t="s">
        <v>2661</v>
      </c>
      <c r="D1829" s="1012" t="s">
        <v>2662</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2660</v>
      </c>
      <c r="B1830" s="1012" t="s">
        <v>283</v>
      </c>
      <c r="C1830" s="1012" t="s">
        <v>2661</v>
      </c>
      <c r="D1830" s="1012" t="s">
        <v>2662</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2663</v>
      </c>
      <c r="B1831" s="1012" t="s">
        <v>2606</v>
      </c>
      <c r="C1831" s="1012" t="s">
        <v>2664</v>
      </c>
      <c r="D1831" s="1012" t="s">
        <v>2599</v>
      </c>
      <c r="E1831" s="1012" t="s">
        <v>11</v>
      </c>
      <c r="F1831" s="1013">
        <v>40053</v>
      </c>
      <c r="G1831" s="1012" t="s">
        <v>922</v>
      </c>
      <c r="H1831" s="1015">
        <v>9720000</v>
      </c>
      <c r="I1831" s="1015">
        <v>0</v>
      </c>
      <c r="J1831" s="1015">
        <v>11611381.34</v>
      </c>
      <c r="K1831" s="1012" t="s">
        <v>1196</v>
      </c>
      <c r="L1831" s="1015"/>
      <c r="M1831" s="1015"/>
      <c r="N1831" s="1016"/>
      <c r="O1831" s="1015"/>
      <c r="P1831" s="1015"/>
      <c r="Q1831" s="1015"/>
      <c r="R1831" s="1015"/>
      <c r="S1831" s="1016"/>
    </row>
    <row r="1832" spans="1:19">
      <c r="A1832" s="1012" t="s">
        <v>2663</v>
      </c>
      <c r="B1832" s="1012" t="s">
        <v>283</v>
      </c>
      <c r="C1832" s="1012" t="s">
        <v>2664</v>
      </c>
      <c r="D1832" s="1012" t="s">
        <v>2599</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2665</v>
      </c>
      <c r="B1833" s="1012" t="s">
        <v>2666</v>
      </c>
      <c r="C1833" s="1012" t="s">
        <v>2667</v>
      </c>
      <c r="D1833" s="1012" t="s">
        <v>2668</v>
      </c>
      <c r="E1833" s="1012" t="s">
        <v>166</v>
      </c>
      <c r="F1833" s="1013">
        <v>39829</v>
      </c>
      <c r="G1833" s="1012" t="s">
        <v>285</v>
      </c>
      <c r="H1833" s="1015">
        <v>11730000</v>
      </c>
      <c r="I1833" s="1015">
        <v>0</v>
      </c>
      <c r="J1833" s="1015">
        <v>690832.08</v>
      </c>
      <c r="K1833" s="1012" t="s">
        <v>1099</v>
      </c>
      <c r="L1833" s="1015"/>
      <c r="M1833" s="1015"/>
      <c r="N1833" s="1016"/>
      <c r="O1833" s="1015"/>
      <c r="P1833" s="1015"/>
      <c r="Q1833" s="1015"/>
      <c r="R1833" s="1015"/>
      <c r="S1833" s="1016"/>
    </row>
    <row r="1834" spans="1:19">
      <c r="A1834" s="1012" t="s">
        <v>2665</v>
      </c>
      <c r="B1834" s="1012" t="s">
        <v>283</v>
      </c>
      <c r="C1834" s="1012" t="s">
        <v>2667</v>
      </c>
      <c r="D1834" s="1012" t="s">
        <v>2668</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2669</v>
      </c>
      <c r="B1835" s="1012" t="s">
        <v>858</v>
      </c>
      <c r="C1835" s="1012" t="s">
        <v>2670</v>
      </c>
      <c r="D1835" s="1012" t="s">
        <v>2671</v>
      </c>
      <c r="E1835" s="1012" t="s">
        <v>109</v>
      </c>
      <c r="F1835" s="1013">
        <v>39766</v>
      </c>
      <c r="G1835" s="1012" t="s">
        <v>284</v>
      </c>
      <c r="H1835" s="1015">
        <v>361172000</v>
      </c>
      <c r="I1835" s="1015">
        <v>0</v>
      </c>
      <c r="J1835" s="1015">
        <v>378547699.44999999</v>
      </c>
      <c r="K1835" s="1012" t="s">
        <v>1196</v>
      </c>
      <c r="L1835" s="1015"/>
      <c r="M1835" s="1015"/>
      <c r="N1835" s="1016"/>
      <c r="O1835" s="1015"/>
      <c r="P1835" s="1015"/>
      <c r="Q1835" s="1015"/>
      <c r="R1835" s="1015"/>
      <c r="S1835" s="1016"/>
    </row>
    <row r="1836" spans="1:19">
      <c r="A1836" s="1012" t="s">
        <v>2669</v>
      </c>
      <c r="B1836" s="1012" t="s">
        <v>283</v>
      </c>
      <c r="C1836" s="1012" t="s">
        <v>2670</v>
      </c>
      <c r="D1836" s="1012" t="s">
        <v>2671</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2669</v>
      </c>
      <c r="B1837" s="1012" t="s">
        <v>283</v>
      </c>
      <c r="C1837" s="1012" t="s">
        <v>2670</v>
      </c>
      <c r="D1837" s="1012" t="s">
        <v>2671</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2672</v>
      </c>
      <c r="B1838" s="1012" t="s">
        <v>891</v>
      </c>
      <c r="C1838" s="1012" t="s">
        <v>2673</v>
      </c>
      <c r="D1838" s="1012" t="s">
        <v>2674</v>
      </c>
      <c r="E1838" s="1012" t="s">
        <v>1231</v>
      </c>
      <c r="F1838" s="1013">
        <v>39805</v>
      </c>
      <c r="G1838" s="1012" t="s">
        <v>285</v>
      </c>
      <c r="H1838" s="1015">
        <v>2000000</v>
      </c>
      <c r="I1838" s="1015">
        <v>0</v>
      </c>
      <c r="J1838" s="1015">
        <v>2384611.11</v>
      </c>
      <c r="K1838" s="1012" t="s">
        <v>1196</v>
      </c>
      <c r="L1838" s="1015"/>
      <c r="M1838" s="1015"/>
      <c r="N1838" s="1016"/>
      <c r="O1838" s="1015"/>
      <c r="P1838" s="1015"/>
      <c r="Q1838" s="1015"/>
      <c r="R1838" s="1015"/>
      <c r="S1838" s="1016"/>
    </row>
    <row r="1839" spans="1:19">
      <c r="A1839" s="1012" t="s">
        <v>2672</v>
      </c>
      <c r="B1839" s="1012" t="s">
        <v>283</v>
      </c>
      <c r="C1839" s="1012" t="s">
        <v>2673</v>
      </c>
      <c r="D1839" s="1012" t="s">
        <v>2674</v>
      </c>
      <c r="E1839" s="1012" t="s">
        <v>1231</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2675</v>
      </c>
      <c r="B1840" s="1012" t="s">
        <v>2676</v>
      </c>
      <c r="C1840" s="1012" t="s">
        <v>2677</v>
      </c>
      <c r="D1840" s="1012" t="s">
        <v>1910</v>
      </c>
      <c r="E1840" s="1012" t="s">
        <v>60</v>
      </c>
      <c r="F1840" s="1013">
        <v>39801</v>
      </c>
      <c r="G1840" s="1012" t="s">
        <v>284</v>
      </c>
      <c r="H1840" s="1015">
        <v>30000000</v>
      </c>
      <c r="I1840" s="1015">
        <v>0</v>
      </c>
      <c r="J1840" s="1015">
        <v>3233333.33</v>
      </c>
      <c r="K1840" s="1012" t="s">
        <v>1099</v>
      </c>
      <c r="L1840" s="1015"/>
      <c r="M1840" s="1015"/>
      <c r="N1840" s="1016"/>
      <c r="O1840" s="1015"/>
      <c r="P1840" s="1015"/>
      <c r="Q1840" s="1015"/>
      <c r="R1840" s="1015"/>
      <c r="S1840" s="1016"/>
    </row>
    <row r="1841" spans="1:19">
      <c r="A1841" s="1012" t="s">
        <v>2675</v>
      </c>
      <c r="B1841" s="1012" t="s">
        <v>283</v>
      </c>
      <c r="C1841" s="1012" t="s">
        <v>2677</v>
      </c>
      <c r="D1841" s="1012" t="s">
        <v>1910</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2678</v>
      </c>
      <c r="B1842" s="1012" t="s">
        <v>905</v>
      </c>
      <c r="C1842" s="1012" t="s">
        <v>2679</v>
      </c>
      <c r="D1842" s="1012" t="s">
        <v>2042</v>
      </c>
      <c r="E1842" s="1012" t="s">
        <v>60</v>
      </c>
      <c r="F1842" s="1013">
        <v>39805</v>
      </c>
      <c r="G1842" s="1012" t="s">
        <v>285</v>
      </c>
      <c r="H1842" s="1015">
        <v>3000000</v>
      </c>
      <c r="I1842" s="1015">
        <v>0</v>
      </c>
      <c r="J1842" s="1015">
        <v>3331713.17</v>
      </c>
      <c r="K1842" s="1012" t="s">
        <v>898</v>
      </c>
      <c r="L1842" s="1015"/>
      <c r="M1842" s="1015"/>
      <c r="N1842" s="1016"/>
      <c r="O1842" s="1015"/>
      <c r="P1842" s="1015"/>
      <c r="Q1842" s="1015"/>
      <c r="R1842" s="1015"/>
      <c r="S1842" s="1016"/>
    </row>
    <row r="1843" spans="1:19">
      <c r="A1843" s="1012" t="s">
        <v>2678</v>
      </c>
      <c r="B1843" s="1012" t="s">
        <v>283</v>
      </c>
      <c r="C1843" s="1012" t="s">
        <v>2679</v>
      </c>
      <c r="D1843" s="1012" t="s">
        <v>2042</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2678</v>
      </c>
      <c r="B1844" s="1012" t="s">
        <v>283</v>
      </c>
      <c r="C1844" s="1012" t="s">
        <v>2679</v>
      </c>
      <c r="D1844" s="1012" t="s">
        <v>2042</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2678</v>
      </c>
      <c r="B1845" s="1012" t="s">
        <v>283</v>
      </c>
      <c r="C1845" s="1012" t="s">
        <v>2679</v>
      </c>
      <c r="D1845" s="1012" t="s">
        <v>2042</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2680</v>
      </c>
      <c r="B1846" s="1012" t="s">
        <v>858</v>
      </c>
      <c r="C1846" s="1012" t="s">
        <v>2681</v>
      </c>
      <c r="D1846" s="1012" t="s">
        <v>1362</v>
      </c>
      <c r="E1846" s="1012" t="s">
        <v>166</v>
      </c>
      <c r="F1846" s="1013">
        <v>39829</v>
      </c>
      <c r="G1846" s="1012" t="s">
        <v>284</v>
      </c>
      <c r="H1846" s="1015">
        <v>75000000</v>
      </c>
      <c r="I1846" s="1015">
        <v>0</v>
      </c>
      <c r="J1846" s="1015">
        <v>82777816.209999993</v>
      </c>
      <c r="K1846" s="1012" t="s">
        <v>1196</v>
      </c>
      <c r="L1846" s="1015"/>
      <c r="M1846" s="1015"/>
      <c r="N1846" s="1016"/>
      <c r="O1846" s="1015"/>
      <c r="P1846" s="1015"/>
      <c r="Q1846" s="1015"/>
      <c r="R1846" s="1015"/>
      <c r="S1846" s="1016"/>
    </row>
    <row r="1847" spans="1:19">
      <c r="A1847" s="1012" t="s">
        <v>2680</v>
      </c>
      <c r="B1847" s="1012" t="s">
        <v>283</v>
      </c>
      <c r="C1847" s="1012" t="s">
        <v>2681</v>
      </c>
      <c r="D1847" s="1012" t="s">
        <v>1362</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2680</v>
      </c>
      <c r="B1848" s="1012" t="s">
        <v>283</v>
      </c>
      <c r="C1848" s="1012" t="s">
        <v>2681</v>
      </c>
      <c r="D1848" s="1012" t="s">
        <v>1362</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2682</v>
      </c>
      <c r="B1849" s="1012" t="s">
        <v>891</v>
      </c>
      <c r="C1849" s="1012" t="s">
        <v>2683</v>
      </c>
      <c r="D1849" s="1012" t="s">
        <v>2684</v>
      </c>
      <c r="E1849" s="1012" t="s">
        <v>166</v>
      </c>
      <c r="F1849" s="1013">
        <v>39822</v>
      </c>
      <c r="G1849" s="1012" t="s">
        <v>285</v>
      </c>
      <c r="H1849" s="1015">
        <v>3981000</v>
      </c>
      <c r="I1849" s="1015">
        <v>0</v>
      </c>
      <c r="J1849" s="1015">
        <v>4475307.67</v>
      </c>
      <c r="K1849" s="1012" t="s">
        <v>1196</v>
      </c>
      <c r="L1849" s="1015"/>
      <c r="M1849" s="1015"/>
      <c r="N1849" s="1016"/>
      <c r="O1849" s="1015"/>
      <c r="P1849" s="1015"/>
      <c r="Q1849" s="1015"/>
      <c r="R1849" s="1015"/>
      <c r="S1849" s="1016"/>
    </row>
    <row r="1850" spans="1:19">
      <c r="A1850" s="1012" t="s">
        <v>2682</v>
      </c>
      <c r="B1850" s="1012" t="s">
        <v>283</v>
      </c>
      <c r="C1850" s="1012" t="s">
        <v>2683</v>
      </c>
      <c r="D1850" s="1012" t="s">
        <v>2684</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2685</v>
      </c>
      <c r="B1851" s="1012" t="s">
        <v>900</v>
      </c>
      <c r="C1851" s="1012" t="s">
        <v>2686</v>
      </c>
      <c r="D1851" s="1012" t="s">
        <v>2687</v>
      </c>
      <c r="E1851" s="1012" t="s">
        <v>166</v>
      </c>
      <c r="F1851" s="1013">
        <v>40032</v>
      </c>
      <c r="G1851" s="1012" t="s">
        <v>285</v>
      </c>
      <c r="H1851" s="1015">
        <v>20000000</v>
      </c>
      <c r="I1851" s="1015">
        <v>0</v>
      </c>
      <c r="J1851" s="1015">
        <v>23234499.98</v>
      </c>
      <c r="K1851" s="1012" t="s">
        <v>1196</v>
      </c>
      <c r="L1851" s="1015"/>
      <c r="M1851" s="1015"/>
      <c r="N1851" s="1016"/>
      <c r="O1851" s="1015"/>
      <c r="P1851" s="1015"/>
      <c r="Q1851" s="1015"/>
      <c r="R1851" s="1015"/>
      <c r="S1851" s="1016"/>
    </row>
    <row r="1852" spans="1:19">
      <c r="A1852" s="1012" t="s">
        <v>2685</v>
      </c>
      <c r="B1852" s="1012" t="s">
        <v>283</v>
      </c>
      <c r="C1852" s="1012" t="s">
        <v>2686</v>
      </c>
      <c r="D1852" s="1012" t="s">
        <v>2687</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2688</v>
      </c>
      <c r="B1853" s="1012" t="s">
        <v>1049</v>
      </c>
      <c r="C1853" s="1012" t="s">
        <v>2689</v>
      </c>
      <c r="D1853" s="1012" t="s">
        <v>2690</v>
      </c>
      <c r="E1853" s="1012" t="s">
        <v>289</v>
      </c>
      <c r="F1853" s="1013">
        <v>39794</v>
      </c>
      <c r="G1853" s="1012" t="s">
        <v>284</v>
      </c>
      <c r="H1853" s="1015">
        <v>45220000</v>
      </c>
      <c r="I1853" s="1015">
        <v>0</v>
      </c>
      <c r="J1853" s="1015">
        <v>52787673.439999998</v>
      </c>
      <c r="K1853" s="1012" t="s">
        <v>1196</v>
      </c>
      <c r="L1853" s="1015"/>
      <c r="M1853" s="1015"/>
      <c r="N1853" s="1016"/>
      <c r="O1853" s="1015"/>
      <c r="P1853" s="1015"/>
      <c r="Q1853" s="1015"/>
      <c r="R1853" s="1015"/>
      <c r="S1853" s="1016"/>
    </row>
    <row r="1854" spans="1:19">
      <c r="A1854" s="1012" t="s">
        <v>2688</v>
      </c>
      <c r="B1854" s="1012" t="s">
        <v>283</v>
      </c>
      <c r="C1854" s="1012" t="s">
        <v>2689</v>
      </c>
      <c r="D1854" s="1012" t="s">
        <v>2690</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2688</v>
      </c>
      <c r="B1855" s="1012" t="s">
        <v>283</v>
      </c>
      <c r="C1855" s="1012" t="s">
        <v>2689</v>
      </c>
      <c r="D1855" s="1012" t="s">
        <v>2690</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2691</v>
      </c>
      <c r="B1856" s="1012" t="s">
        <v>924</v>
      </c>
      <c r="C1856" s="1012" t="s">
        <v>2692</v>
      </c>
      <c r="D1856" s="1012" t="s">
        <v>2693</v>
      </c>
      <c r="E1856" s="1012" t="s">
        <v>105</v>
      </c>
      <c r="F1856" s="1013">
        <v>39850</v>
      </c>
      <c r="G1856" s="1012" t="s">
        <v>285</v>
      </c>
      <c r="H1856" s="1015">
        <v>4021000</v>
      </c>
      <c r="I1856" s="1015">
        <v>0</v>
      </c>
      <c r="J1856" s="1015">
        <v>1912684</v>
      </c>
      <c r="K1856" s="1012" t="s">
        <v>898</v>
      </c>
      <c r="L1856" s="1015"/>
      <c r="M1856" s="1015"/>
      <c r="N1856" s="1016"/>
      <c r="O1856" s="1015"/>
      <c r="P1856" s="1015"/>
      <c r="Q1856" s="1015"/>
      <c r="R1856" s="1015"/>
      <c r="S1856" s="1016"/>
    </row>
    <row r="1857" spans="1:19">
      <c r="A1857" s="1012" t="s">
        <v>2691</v>
      </c>
      <c r="B1857" s="1012" t="s">
        <v>283</v>
      </c>
      <c r="C1857" s="1012" t="s">
        <v>2692</v>
      </c>
      <c r="D1857" s="1012" t="s">
        <v>2693</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2694</v>
      </c>
      <c r="B1858" s="1012" t="s">
        <v>858</v>
      </c>
      <c r="C1858" s="1012" t="s">
        <v>2695</v>
      </c>
      <c r="D1858" s="1012" t="s">
        <v>2696</v>
      </c>
      <c r="E1858" s="1012" t="s">
        <v>1309</v>
      </c>
      <c r="F1858" s="1013">
        <v>39857</v>
      </c>
      <c r="G1858" s="1012" t="s">
        <v>284</v>
      </c>
      <c r="H1858" s="1015">
        <v>34000000</v>
      </c>
      <c r="I1858" s="1015">
        <v>0</v>
      </c>
      <c r="J1858" s="1015">
        <v>40091342.549999997</v>
      </c>
      <c r="K1858" s="1012" t="s">
        <v>1196</v>
      </c>
      <c r="L1858" s="1015"/>
      <c r="M1858" s="1015"/>
      <c r="N1858" s="1016"/>
      <c r="O1858" s="1015"/>
      <c r="P1858" s="1015"/>
      <c r="Q1858" s="1015"/>
      <c r="R1858" s="1015"/>
      <c r="S1858" s="1016"/>
    </row>
    <row r="1859" spans="1:19">
      <c r="A1859" s="1012" t="s">
        <v>2694</v>
      </c>
      <c r="B1859" s="1012" t="s">
        <v>283</v>
      </c>
      <c r="C1859" s="1012" t="s">
        <v>2695</v>
      </c>
      <c r="D1859" s="1012" t="s">
        <v>2696</v>
      </c>
      <c r="E1859" s="1012" t="s">
        <v>1309</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2694</v>
      </c>
      <c r="B1860" s="1012" t="s">
        <v>283</v>
      </c>
      <c r="C1860" s="1012" t="s">
        <v>2695</v>
      </c>
      <c r="D1860" s="1012" t="s">
        <v>2696</v>
      </c>
      <c r="E1860" s="1012" t="s">
        <v>1309</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2694</v>
      </c>
      <c r="B1861" s="1012" t="s">
        <v>283</v>
      </c>
      <c r="C1861" s="1012" t="s">
        <v>2695</v>
      </c>
      <c r="D1861" s="1012" t="s">
        <v>2696</v>
      </c>
      <c r="E1861" s="1012" t="s">
        <v>1309</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2697</v>
      </c>
      <c r="B1862" s="1012" t="s">
        <v>905</v>
      </c>
      <c r="C1862" s="1012" t="s">
        <v>2698</v>
      </c>
      <c r="D1862" s="1012" t="s">
        <v>2699</v>
      </c>
      <c r="E1862" s="1012" t="s">
        <v>217</v>
      </c>
      <c r="F1862" s="1013">
        <v>39829</v>
      </c>
      <c r="G1862" s="1012" t="s">
        <v>285</v>
      </c>
      <c r="H1862" s="1015">
        <v>20749000</v>
      </c>
      <c r="I1862" s="1015">
        <v>0</v>
      </c>
      <c r="J1862" s="1015">
        <v>18023831.850000001</v>
      </c>
      <c r="K1862" s="1012" t="s">
        <v>898</v>
      </c>
      <c r="L1862" s="1015"/>
      <c r="M1862" s="1015"/>
      <c r="N1862" s="1016"/>
      <c r="O1862" s="1015"/>
      <c r="P1862" s="1015"/>
      <c r="Q1862" s="1015"/>
      <c r="R1862" s="1015"/>
      <c r="S1862" s="1016"/>
    </row>
    <row r="1863" spans="1:19">
      <c r="A1863" s="1012" t="s">
        <v>2697</v>
      </c>
      <c r="B1863" s="1012" t="s">
        <v>283</v>
      </c>
      <c r="C1863" s="1012" t="s">
        <v>2698</v>
      </c>
      <c r="D1863" s="1012" t="s">
        <v>2699</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2697</v>
      </c>
      <c r="B1864" s="1012" t="s">
        <v>283</v>
      </c>
      <c r="C1864" s="1012" t="s">
        <v>2698</v>
      </c>
      <c r="D1864" s="1012" t="s">
        <v>2699</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2697</v>
      </c>
      <c r="B1865" s="1012" t="s">
        <v>283</v>
      </c>
      <c r="C1865" s="1012" t="s">
        <v>2698</v>
      </c>
      <c r="D1865" s="1012" t="s">
        <v>2699</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2700</v>
      </c>
      <c r="B1866" s="1012"/>
      <c r="C1866" s="1012" t="s">
        <v>2701</v>
      </c>
      <c r="D1866" s="1012" t="s">
        <v>2702</v>
      </c>
      <c r="E1866" s="1012" t="s">
        <v>149</v>
      </c>
      <c r="F1866" s="1013">
        <v>39801</v>
      </c>
      <c r="G1866" s="1012" t="s">
        <v>284</v>
      </c>
      <c r="H1866" s="1015">
        <v>5448000</v>
      </c>
      <c r="I1866" s="1015">
        <v>0</v>
      </c>
      <c r="J1866" s="1015">
        <v>6902866.3300000001</v>
      </c>
      <c r="K1866" s="1012" t="s">
        <v>1196</v>
      </c>
      <c r="L1866" s="1015"/>
      <c r="M1866" s="1015"/>
      <c r="N1866" s="1016"/>
      <c r="O1866" s="1015"/>
      <c r="P1866" s="1015"/>
      <c r="Q1866" s="1015"/>
      <c r="R1866" s="1015"/>
      <c r="S1866" s="1016"/>
    </row>
    <row r="1867" spans="1:19">
      <c r="A1867" s="1012" t="s">
        <v>2700</v>
      </c>
      <c r="B1867" s="1012" t="s">
        <v>283</v>
      </c>
      <c r="C1867" s="1012" t="s">
        <v>2701</v>
      </c>
      <c r="D1867" s="1012" t="s">
        <v>2702</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2703</v>
      </c>
      <c r="B1868" s="1012" t="s">
        <v>1013</v>
      </c>
      <c r="C1868" s="1012" t="s">
        <v>2704</v>
      </c>
      <c r="D1868" s="1012" t="s">
        <v>2705</v>
      </c>
      <c r="E1868" s="1012" t="s">
        <v>56</v>
      </c>
      <c r="F1868" s="1013">
        <v>39801</v>
      </c>
      <c r="G1868" s="1012" t="s">
        <v>284</v>
      </c>
      <c r="H1868" s="1015">
        <v>9090000</v>
      </c>
      <c r="I1868" s="1015">
        <v>0</v>
      </c>
      <c r="J1868" s="1015">
        <v>11795867.07</v>
      </c>
      <c r="K1868" s="1012" t="s">
        <v>1196</v>
      </c>
      <c r="L1868" s="1015"/>
      <c r="M1868" s="1015"/>
      <c r="N1868" s="1016"/>
      <c r="O1868" s="1015"/>
      <c r="P1868" s="1015"/>
      <c r="Q1868" s="1015"/>
      <c r="R1868" s="1015"/>
      <c r="S1868" s="1016"/>
    </row>
    <row r="1869" spans="1:19">
      <c r="A1869" s="1012" t="s">
        <v>2703</v>
      </c>
      <c r="B1869" s="1012" t="s">
        <v>283</v>
      </c>
      <c r="C1869" s="1012" t="s">
        <v>2704</v>
      </c>
      <c r="D1869" s="1012" t="s">
        <v>2705</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2703</v>
      </c>
      <c r="B1870" s="1012" t="s">
        <v>283</v>
      </c>
      <c r="C1870" s="1012" t="s">
        <v>2704</v>
      </c>
      <c r="D1870" s="1012" t="s">
        <v>2705</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2706</v>
      </c>
      <c r="B1871" s="1012" t="s">
        <v>858</v>
      </c>
      <c r="C1871" s="1012" t="s">
        <v>2707</v>
      </c>
      <c r="D1871" s="1012" t="s">
        <v>2708</v>
      </c>
      <c r="E1871" s="1012" t="s">
        <v>1052</v>
      </c>
      <c r="F1871" s="1013">
        <v>39822</v>
      </c>
      <c r="G1871" s="1012" t="s">
        <v>284</v>
      </c>
      <c r="H1871" s="1015">
        <v>25000000</v>
      </c>
      <c r="I1871" s="1015">
        <v>0</v>
      </c>
      <c r="J1871" s="1015">
        <v>29722063.780000001</v>
      </c>
      <c r="K1871" s="1012" t="s">
        <v>1196</v>
      </c>
      <c r="L1871" s="1015"/>
      <c r="M1871" s="1015"/>
      <c r="N1871" s="1016"/>
      <c r="O1871" s="1015"/>
      <c r="P1871" s="1015"/>
      <c r="Q1871" s="1015"/>
      <c r="R1871" s="1015"/>
      <c r="S1871" s="1016"/>
    </row>
    <row r="1872" spans="1:19">
      <c r="A1872" s="1012" t="s">
        <v>2706</v>
      </c>
      <c r="B1872" s="1012" t="s">
        <v>283</v>
      </c>
      <c r="C1872" s="1012" t="s">
        <v>2707</v>
      </c>
      <c r="D1872" s="1012" t="s">
        <v>2708</v>
      </c>
      <c r="E1872" s="1012" t="s">
        <v>1052</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2706</v>
      </c>
      <c r="B1873" s="1012" t="s">
        <v>283</v>
      </c>
      <c r="C1873" s="1012" t="s">
        <v>2707</v>
      </c>
      <c r="D1873" s="1012" t="s">
        <v>2708</v>
      </c>
      <c r="E1873" s="1012" t="s">
        <v>1052</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2706</v>
      </c>
      <c r="B1874" s="1012" t="s">
        <v>283</v>
      </c>
      <c r="C1874" s="1012" t="s">
        <v>2707</v>
      </c>
      <c r="D1874" s="1012" t="s">
        <v>2708</v>
      </c>
      <c r="E1874" s="1012" t="s">
        <v>1052</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2706</v>
      </c>
      <c r="B1875" s="1012" t="s">
        <v>283</v>
      </c>
      <c r="C1875" s="1012" t="s">
        <v>2707</v>
      </c>
      <c r="D1875" s="1012" t="s">
        <v>2708</v>
      </c>
      <c r="E1875" s="1012" t="s">
        <v>1052</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1693</v>
      </c>
      <c r="C1876" s="1012" t="s">
        <v>2709</v>
      </c>
      <c r="D1876" s="1012" t="s">
        <v>1847</v>
      </c>
      <c r="E1876" s="1012" t="s">
        <v>23</v>
      </c>
      <c r="F1876" s="1013">
        <v>39850</v>
      </c>
      <c r="G1876" s="1012" t="s">
        <v>284</v>
      </c>
      <c r="H1876" s="1015">
        <v>5000000</v>
      </c>
      <c r="I1876" s="1015">
        <v>0</v>
      </c>
      <c r="J1876" s="1015">
        <v>5714215.5599999996</v>
      </c>
      <c r="K1876" s="1012" t="s">
        <v>1196</v>
      </c>
      <c r="L1876" s="1015"/>
      <c r="M1876" s="1015"/>
      <c r="N1876" s="1016"/>
      <c r="O1876" s="1015"/>
      <c r="P1876" s="1015"/>
      <c r="Q1876" s="1015"/>
      <c r="R1876" s="1015"/>
      <c r="S1876" s="1016"/>
    </row>
    <row r="1877" spans="1:19">
      <c r="A1877" s="1012" t="s">
        <v>43</v>
      </c>
      <c r="B1877" s="1012" t="s">
        <v>283</v>
      </c>
      <c r="C1877" s="1012" t="s">
        <v>2709</v>
      </c>
      <c r="D1877" s="1012" t="s">
        <v>1847</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2709</v>
      </c>
      <c r="D1878" s="1012" t="s">
        <v>1847</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2710</v>
      </c>
      <c r="B1879" s="1012" t="s">
        <v>891</v>
      </c>
      <c r="C1879" s="1012" t="s">
        <v>2711</v>
      </c>
      <c r="D1879" s="1012" t="s">
        <v>2712</v>
      </c>
      <c r="E1879" s="1012" t="s">
        <v>166</v>
      </c>
      <c r="F1879" s="1013">
        <v>39871</v>
      </c>
      <c r="G1879" s="1012" t="s">
        <v>285</v>
      </c>
      <c r="H1879" s="1015">
        <v>731000</v>
      </c>
      <c r="I1879" s="1015">
        <v>0</v>
      </c>
      <c r="J1879" s="1015">
        <v>813086.56</v>
      </c>
      <c r="K1879" s="1012" t="s">
        <v>1196</v>
      </c>
      <c r="L1879" s="1015"/>
      <c r="M1879" s="1015"/>
      <c r="N1879" s="1016"/>
      <c r="O1879" s="1015"/>
      <c r="P1879" s="1015"/>
      <c r="Q1879" s="1015"/>
      <c r="R1879" s="1015"/>
      <c r="S1879" s="1016"/>
    </row>
    <row r="1880" spans="1:19">
      <c r="A1880" s="1012" t="s">
        <v>2710</v>
      </c>
      <c r="B1880" s="1012" t="s">
        <v>283</v>
      </c>
      <c r="C1880" s="1012" t="s">
        <v>2711</v>
      </c>
      <c r="D1880" s="1012" t="s">
        <v>2712</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2713</v>
      </c>
      <c r="B1881" s="1012" t="s">
        <v>891</v>
      </c>
      <c r="C1881" s="1012" t="s">
        <v>2714</v>
      </c>
      <c r="D1881" s="1012" t="s">
        <v>2715</v>
      </c>
      <c r="E1881" s="1012" t="s">
        <v>948</v>
      </c>
      <c r="F1881" s="1013">
        <v>39850</v>
      </c>
      <c r="G1881" s="1012" t="s">
        <v>285</v>
      </c>
      <c r="H1881" s="1015">
        <v>301000</v>
      </c>
      <c r="I1881" s="1015">
        <v>0</v>
      </c>
      <c r="J1881" s="1015">
        <v>379458.89</v>
      </c>
      <c r="K1881" s="1012" t="s">
        <v>1196</v>
      </c>
      <c r="L1881" s="1015"/>
      <c r="M1881" s="1015"/>
      <c r="N1881" s="1016"/>
      <c r="O1881" s="1015"/>
      <c r="P1881" s="1015"/>
      <c r="Q1881" s="1015"/>
      <c r="R1881" s="1015"/>
      <c r="S1881" s="1016"/>
    </row>
    <row r="1882" spans="1:19">
      <c r="A1882" s="1012" t="s">
        <v>2713</v>
      </c>
      <c r="B1882" s="1012" t="s">
        <v>283</v>
      </c>
      <c r="C1882" s="1012" t="s">
        <v>2714</v>
      </c>
      <c r="D1882" s="1012" t="s">
        <v>2715</v>
      </c>
      <c r="E1882" s="1012" t="s">
        <v>948</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2716</v>
      </c>
      <c r="B1883" s="1012" t="s">
        <v>858</v>
      </c>
      <c r="C1883" s="1012" t="s">
        <v>2717</v>
      </c>
      <c r="D1883" s="1012" t="s">
        <v>2702</v>
      </c>
      <c r="E1883" s="1012" t="s">
        <v>149</v>
      </c>
      <c r="F1883" s="1013">
        <v>39990</v>
      </c>
      <c r="G1883" s="1012" t="s">
        <v>284</v>
      </c>
      <c r="H1883" s="1015">
        <v>3400000000</v>
      </c>
      <c r="I1883" s="1015">
        <v>0</v>
      </c>
      <c r="J1883" s="1015">
        <v>4236125671</v>
      </c>
      <c r="K1883" s="1012" t="s">
        <v>1196</v>
      </c>
      <c r="L1883" s="1015"/>
      <c r="M1883" s="1015"/>
      <c r="N1883" s="1016"/>
      <c r="O1883" s="1015"/>
      <c r="P1883" s="1015"/>
      <c r="Q1883" s="1015"/>
      <c r="R1883" s="1015"/>
      <c r="S1883" s="1016"/>
    </row>
    <row r="1884" spans="1:19">
      <c r="A1884" s="1012" t="s">
        <v>2716</v>
      </c>
      <c r="B1884" s="1012" t="s">
        <v>283</v>
      </c>
      <c r="C1884" s="1012" t="s">
        <v>2717</v>
      </c>
      <c r="D1884" s="1012" t="s">
        <v>2702</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2716</v>
      </c>
      <c r="B1885" s="1012" t="s">
        <v>283</v>
      </c>
      <c r="C1885" s="1012" t="s">
        <v>2717</v>
      </c>
      <c r="D1885" s="1012" t="s">
        <v>2702</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2718</v>
      </c>
      <c r="B1886" s="1012" t="s">
        <v>900</v>
      </c>
      <c r="C1886" s="1012" t="s">
        <v>2719</v>
      </c>
      <c r="D1886" s="1012" t="s">
        <v>1410</v>
      </c>
      <c r="E1886" s="1012" t="s">
        <v>998</v>
      </c>
      <c r="F1886" s="1013">
        <v>39955</v>
      </c>
      <c r="G1886" s="1012" t="s">
        <v>285</v>
      </c>
      <c r="H1886" s="1015">
        <v>15000000</v>
      </c>
      <c r="I1886" s="1015">
        <v>0</v>
      </c>
      <c r="J1886" s="1015">
        <v>17580291.550000001</v>
      </c>
      <c r="K1886" s="1012" t="s">
        <v>1196</v>
      </c>
      <c r="L1886" s="1015"/>
      <c r="M1886" s="1015"/>
      <c r="N1886" s="1016"/>
      <c r="O1886" s="1015"/>
      <c r="P1886" s="1015"/>
      <c r="Q1886" s="1015"/>
      <c r="R1886" s="1015"/>
      <c r="S1886" s="1016"/>
    </row>
    <row r="1887" spans="1:19">
      <c r="A1887" s="1012" t="s">
        <v>2718</v>
      </c>
      <c r="B1887" s="1012" t="s">
        <v>283</v>
      </c>
      <c r="C1887" s="1012" t="s">
        <v>2719</v>
      </c>
      <c r="D1887" s="1012" t="s">
        <v>1410</v>
      </c>
      <c r="E1887" s="1012" t="s">
        <v>998</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2720</v>
      </c>
      <c r="B1888" s="1012" t="s">
        <v>905</v>
      </c>
      <c r="C1888" s="1012" t="s">
        <v>2721</v>
      </c>
      <c r="D1888" s="1012" t="s">
        <v>2722</v>
      </c>
      <c r="E1888" s="1012" t="s">
        <v>105</v>
      </c>
      <c r="F1888" s="1013">
        <v>39805</v>
      </c>
      <c r="G1888" s="1012" t="s">
        <v>285</v>
      </c>
      <c r="H1888" s="1015">
        <v>7500000</v>
      </c>
      <c r="I1888" s="1015">
        <v>0</v>
      </c>
      <c r="J1888" s="1015">
        <v>9232652.1699999999</v>
      </c>
      <c r="K1888" s="1012" t="s">
        <v>898</v>
      </c>
      <c r="L1888" s="1015"/>
      <c r="M1888" s="1015"/>
      <c r="N1888" s="1016"/>
      <c r="O1888" s="1015"/>
      <c r="P1888" s="1015"/>
      <c r="Q1888" s="1015"/>
      <c r="R1888" s="1015"/>
      <c r="S1888" s="1016"/>
    </row>
    <row r="1889" spans="1:19">
      <c r="A1889" s="1012" t="s">
        <v>2720</v>
      </c>
      <c r="B1889" s="1012" t="s">
        <v>283</v>
      </c>
      <c r="C1889" s="1012" t="s">
        <v>2721</v>
      </c>
      <c r="D1889" s="1012" t="s">
        <v>2722</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2720</v>
      </c>
      <c r="B1890" s="1012" t="s">
        <v>283</v>
      </c>
      <c r="C1890" s="1012" t="s">
        <v>2721</v>
      </c>
      <c r="D1890" s="1012" t="s">
        <v>2722</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2723</v>
      </c>
      <c r="B1891" s="1012" t="s">
        <v>858</v>
      </c>
      <c r="C1891" s="1012" t="s">
        <v>2724</v>
      </c>
      <c r="D1891" s="1012" t="s">
        <v>1565</v>
      </c>
      <c r="E1891" s="1012" t="s">
        <v>239</v>
      </c>
      <c r="F1891" s="1013">
        <v>39813</v>
      </c>
      <c r="G1891" s="1012" t="s">
        <v>284</v>
      </c>
      <c r="H1891" s="1015">
        <v>7579200000</v>
      </c>
      <c r="I1891" s="1015">
        <v>0</v>
      </c>
      <c r="J1891" s="1015">
        <v>8320638950.8299999</v>
      </c>
      <c r="K1891" s="1012" t="s">
        <v>1196</v>
      </c>
      <c r="L1891" s="1015"/>
      <c r="M1891" s="1015"/>
      <c r="N1891" s="1016"/>
      <c r="O1891" s="1015"/>
      <c r="P1891" s="1015"/>
      <c r="Q1891" s="1015"/>
      <c r="R1891" s="1015"/>
      <c r="S1891" s="1016"/>
    </row>
    <row r="1892" spans="1:19">
      <c r="A1892" s="1012" t="s">
        <v>2723</v>
      </c>
      <c r="B1892" s="1012" t="s">
        <v>283</v>
      </c>
      <c r="C1892" s="1012" t="s">
        <v>2724</v>
      </c>
      <c r="D1892" s="1012" t="s">
        <v>1565</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2723</v>
      </c>
      <c r="B1893" s="1012" t="s">
        <v>283</v>
      </c>
      <c r="C1893" s="1012" t="s">
        <v>2724</v>
      </c>
      <c r="D1893" s="1012" t="s">
        <v>1565</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2725</v>
      </c>
      <c r="B1894" s="1012" t="s">
        <v>900</v>
      </c>
      <c r="C1894" s="1012" t="s">
        <v>2726</v>
      </c>
      <c r="D1894" s="1012" t="s">
        <v>882</v>
      </c>
      <c r="E1894" s="1012" t="s">
        <v>6</v>
      </c>
      <c r="F1894" s="1013">
        <v>39864</v>
      </c>
      <c r="G1894" s="1012" t="s">
        <v>285</v>
      </c>
      <c r="H1894" s="1015">
        <v>5450000</v>
      </c>
      <c r="I1894" s="1015">
        <v>0</v>
      </c>
      <c r="J1894" s="1015">
        <v>6474752.1399999997</v>
      </c>
      <c r="K1894" s="1012" t="s">
        <v>1196</v>
      </c>
      <c r="L1894" s="1015"/>
      <c r="M1894" s="1015"/>
      <c r="N1894" s="1016"/>
      <c r="O1894" s="1015"/>
      <c r="P1894" s="1015"/>
      <c r="Q1894" s="1015"/>
      <c r="R1894" s="1015"/>
      <c r="S1894" s="1016"/>
    </row>
    <row r="1895" spans="1:19">
      <c r="A1895" s="1012" t="s">
        <v>2725</v>
      </c>
      <c r="B1895" s="1012" t="s">
        <v>283</v>
      </c>
      <c r="C1895" s="1012" t="s">
        <v>2726</v>
      </c>
      <c r="D1895" s="1012" t="s">
        <v>882</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2727</v>
      </c>
      <c r="B1896" s="1012" t="s">
        <v>905</v>
      </c>
      <c r="C1896" s="1012" t="s">
        <v>2728</v>
      </c>
      <c r="D1896" s="1012" t="s">
        <v>1368</v>
      </c>
      <c r="E1896" s="1012" t="s">
        <v>19</v>
      </c>
      <c r="F1896" s="1013">
        <v>39822</v>
      </c>
      <c r="G1896" s="1012" t="s">
        <v>285</v>
      </c>
      <c r="H1896" s="1015">
        <v>12000000</v>
      </c>
      <c r="I1896" s="1015">
        <v>0</v>
      </c>
      <c r="J1896" s="1015">
        <v>13065246</v>
      </c>
      <c r="K1896" s="1012" t="s">
        <v>898</v>
      </c>
      <c r="L1896" s="1015"/>
      <c r="M1896" s="1015"/>
      <c r="N1896" s="1016"/>
      <c r="O1896" s="1015"/>
      <c r="P1896" s="1015"/>
      <c r="Q1896" s="1015"/>
      <c r="R1896" s="1015"/>
      <c r="S1896" s="1016"/>
    </row>
    <row r="1897" spans="1:19">
      <c r="A1897" s="1012" t="s">
        <v>2727</v>
      </c>
      <c r="B1897" s="1012" t="s">
        <v>283</v>
      </c>
      <c r="C1897" s="1012" t="s">
        <v>2728</v>
      </c>
      <c r="D1897" s="1012" t="s">
        <v>1368</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2727</v>
      </c>
      <c r="B1898" s="1012" t="s">
        <v>283</v>
      </c>
      <c r="C1898" s="1012" t="s">
        <v>2728</v>
      </c>
      <c r="D1898" s="1012" t="s">
        <v>1368</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2727</v>
      </c>
      <c r="B1899" s="1012" t="s">
        <v>283</v>
      </c>
      <c r="C1899" s="1012" t="s">
        <v>2728</v>
      </c>
      <c r="D1899" s="1012" t="s">
        <v>1368</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2729</v>
      </c>
      <c r="B1900" s="1012" t="s">
        <v>1930</v>
      </c>
      <c r="C1900" s="1012" t="s">
        <v>2730</v>
      </c>
      <c r="D1900" s="1012" t="s">
        <v>2731</v>
      </c>
      <c r="E1900" s="1012" t="s">
        <v>239</v>
      </c>
      <c r="F1900" s="1013">
        <v>39871</v>
      </c>
      <c r="G1900" s="1012" t="s">
        <v>285</v>
      </c>
      <c r="H1900" s="1015">
        <v>541000</v>
      </c>
      <c r="I1900" s="1015">
        <v>0</v>
      </c>
      <c r="J1900" s="1015">
        <v>2322183.2000000002</v>
      </c>
      <c r="K1900" s="1012" t="s">
        <v>1196</v>
      </c>
      <c r="L1900" s="1015"/>
      <c r="M1900" s="1015"/>
      <c r="N1900" s="1016"/>
      <c r="O1900" s="1015"/>
      <c r="P1900" s="1015"/>
      <c r="Q1900" s="1015"/>
      <c r="R1900" s="1015"/>
      <c r="S1900" s="1016"/>
    </row>
    <row r="1901" spans="1:19">
      <c r="A1901" s="1012" t="s">
        <v>2729</v>
      </c>
      <c r="B1901" s="1012" t="s">
        <v>283</v>
      </c>
      <c r="C1901" s="1012" t="s">
        <v>2730</v>
      </c>
      <c r="D1901" s="1012" t="s">
        <v>2731</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2729</v>
      </c>
      <c r="B1902" s="1012" t="s">
        <v>283</v>
      </c>
      <c r="C1902" s="1012" t="s">
        <v>2730</v>
      </c>
      <c r="D1902" s="1012" t="s">
        <v>2731</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2732</v>
      </c>
      <c r="B1903" s="1012" t="s">
        <v>2733</v>
      </c>
      <c r="C1903" s="1012" t="s">
        <v>2734</v>
      </c>
      <c r="D1903" s="1012" t="s">
        <v>2735</v>
      </c>
      <c r="E1903" s="1012" t="s">
        <v>894</v>
      </c>
      <c r="F1903" s="1013">
        <v>39836</v>
      </c>
      <c r="G1903" s="1012" t="s">
        <v>285</v>
      </c>
      <c r="H1903" s="1015">
        <v>5677000</v>
      </c>
      <c r="I1903" s="1015">
        <v>0</v>
      </c>
      <c r="J1903" s="1015">
        <v>6449130.6399999997</v>
      </c>
      <c r="K1903" s="1012" t="s">
        <v>898</v>
      </c>
      <c r="L1903" s="1015"/>
      <c r="M1903" s="1015"/>
      <c r="N1903" s="1016"/>
      <c r="O1903" s="1015"/>
      <c r="P1903" s="1015"/>
      <c r="Q1903" s="1015"/>
      <c r="R1903" s="1015"/>
      <c r="S1903" s="1016"/>
    </row>
    <row r="1904" spans="1:19">
      <c r="A1904" s="1012" t="s">
        <v>2732</v>
      </c>
      <c r="B1904" s="1012" t="s">
        <v>283</v>
      </c>
      <c r="C1904" s="1012" t="s">
        <v>2734</v>
      </c>
      <c r="D1904" s="1012" t="s">
        <v>2735</v>
      </c>
      <c r="E1904" s="1012" t="s">
        <v>894</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2732</v>
      </c>
      <c r="B1905" s="1012" t="s">
        <v>283</v>
      </c>
      <c r="C1905" s="1012" t="s">
        <v>2734</v>
      </c>
      <c r="D1905" s="1012" t="s">
        <v>2735</v>
      </c>
      <c r="E1905" s="1012" t="s">
        <v>894</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2732</v>
      </c>
      <c r="B1906" s="1012" t="s">
        <v>283</v>
      </c>
      <c r="C1906" s="1012" t="s">
        <v>2734</v>
      </c>
      <c r="D1906" s="1012" t="s">
        <v>2735</v>
      </c>
      <c r="E1906" s="1012" t="s">
        <v>894</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2736</v>
      </c>
      <c r="B1907" s="1012"/>
      <c r="C1907" s="1012" t="s">
        <v>2737</v>
      </c>
      <c r="D1907" s="1012" t="s">
        <v>2215</v>
      </c>
      <c r="E1907" s="1012" t="s">
        <v>894</v>
      </c>
      <c r="F1907" s="1013">
        <v>39787</v>
      </c>
      <c r="G1907" s="1012" t="s">
        <v>284</v>
      </c>
      <c r="H1907" s="1015">
        <v>37000000</v>
      </c>
      <c r="I1907" s="1015">
        <v>0</v>
      </c>
      <c r="J1907" s="1015">
        <v>13444359.59</v>
      </c>
      <c r="K1907" s="1012" t="s">
        <v>898</v>
      </c>
      <c r="L1907" s="1015"/>
      <c r="M1907" s="1015"/>
      <c r="N1907" s="1016"/>
      <c r="O1907" s="1015"/>
      <c r="P1907" s="1015"/>
      <c r="Q1907" s="1015"/>
      <c r="R1907" s="1015"/>
      <c r="S1907" s="1016"/>
    </row>
    <row r="1908" spans="1:19">
      <c r="A1908" s="1012" t="s">
        <v>2736</v>
      </c>
      <c r="B1908" s="1012" t="s">
        <v>283</v>
      </c>
      <c r="C1908" s="1012" t="s">
        <v>2737</v>
      </c>
      <c r="D1908" s="1012" t="s">
        <v>2215</v>
      </c>
      <c r="E1908" s="1012" t="s">
        <v>894</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2738</v>
      </c>
      <c r="B1909" s="1012" t="s">
        <v>2972</v>
      </c>
      <c r="C1909" s="1012" t="s">
        <v>2739</v>
      </c>
      <c r="D1909" s="1012" t="s">
        <v>2740</v>
      </c>
      <c r="E1909" s="1012" t="s">
        <v>11</v>
      </c>
      <c r="F1909" s="1013">
        <v>39801</v>
      </c>
      <c r="G1909" s="1012" t="s">
        <v>284</v>
      </c>
      <c r="H1909" s="1015">
        <v>14448000</v>
      </c>
      <c r="I1909" s="1015">
        <v>0</v>
      </c>
      <c r="J1909" s="1015">
        <v>10180200.33</v>
      </c>
      <c r="K1909" s="1012" t="s">
        <v>898</v>
      </c>
      <c r="L1909" s="1015"/>
      <c r="M1909" s="1015"/>
      <c r="N1909" s="1016"/>
      <c r="O1909" s="1015"/>
      <c r="P1909" s="1015"/>
      <c r="Q1909" s="1015"/>
      <c r="R1909" s="1015"/>
      <c r="S1909" s="1016"/>
    </row>
    <row r="1910" spans="1:19">
      <c r="A1910" s="1012" t="s">
        <v>2738</v>
      </c>
      <c r="B1910" s="1012" t="s">
        <v>283</v>
      </c>
      <c r="C1910" s="1012" t="s">
        <v>2739</v>
      </c>
      <c r="D1910" s="1012" t="s">
        <v>2740</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2741</v>
      </c>
      <c r="B1911" s="1012" t="s">
        <v>2742</v>
      </c>
      <c r="C1911" s="1012" t="s">
        <v>2743</v>
      </c>
      <c r="D1911" s="1012" t="s">
        <v>2744</v>
      </c>
      <c r="E1911" s="1012" t="s">
        <v>19</v>
      </c>
      <c r="F1911" s="1013">
        <v>39920</v>
      </c>
      <c r="G1911" s="1012" t="s">
        <v>285</v>
      </c>
      <c r="H1911" s="1015">
        <v>3800000</v>
      </c>
      <c r="I1911" s="1015">
        <v>0</v>
      </c>
      <c r="J1911" s="1015">
        <v>223208</v>
      </c>
      <c r="K1911" s="1012" t="s">
        <v>2930</v>
      </c>
      <c r="L1911" s="1015"/>
      <c r="M1911" s="1015"/>
      <c r="N1911" s="1016"/>
      <c r="O1911" s="1015"/>
      <c r="P1911" s="1015"/>
      <c r="Q1911" s="1015"/>
      <c r="R1911" s="1015"/>
      <c r="S1911" s="1016"/>
    </row>
    <row r="1912" spans="1:19">
      <c r="A1912" s="1012" t="s">
        <v>2741</v>
      </c>
      <c r="B1912" s="1012" t="s">
        <v>283</v>
      </c>
      <c r="C1912" s="1012" t="s">
        <v>2743</v>
      </c>
      <c r="D1912" s="1012" t="s">
        <v>2744</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2745</v>
      </c>
      <c r="B1913" s="1012"/>
      <c r="C1913" s="1012" t="s">
        <v>2746</v>
      </c>
      <c r="D1913" s="1012" t="s">
        <v>2747</v>
      </c>
      <c r="E1913" s="1012" t="s">
        <v>188</v>
      </c>
      <c r="F1913" s="1013">
        <v>39805</v>
      </c>
      <c r="G1913" s="1012" t="s">
        <v>284</v>
      </c>
      <c r="H1913" s="1015">
        <v>16641000</v>
      </c>
      <c r="I1913" s="1015">
        <v>0</v>
      </c>
      <c r="J1913" s="1015">
        <v>18857818.52</v>
      </c>
      <c r="K1913" s="1012" t="s">
        <v>898</v>
      </c>
      <c r="L1913" s="1015"/>
      <c r="M1913" s="1015"/>
      <c r="N1913" s="1016"/>
      <c r="O1913" s="1015"/>
      <c r="P1913" s="1015"/>
      <c r="Q1913" s="1015"/>
      <c r="R1913" s="1015"/>
      <c r="S1913" s="1016"/>
    </row>
    <row r="1914" spans="1:19">
      <c r="A1914" s="1012" t="s">
        <v>2745</v>
      </c>
      <c r="B1914" s="1012" t="s">
        <v>283</v>
      </c>
      <c r="C1914" s="1012" t="s">
        <v>2746</v>
      </c>
      <c r="D1914" s="1012" t="s">
        <v>2747</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2745</v>
      </c>
      <c r="B1915" s="1012" t="s">
        <v>283</v>
      </c>
      <c r="C1915" s="1012" t="s">
        <v>2746</v>
      </c>
      <c r="D1915" s="1012" t="s">
        <v>2747</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2745</v>
      </c>
      <c r="B1916" s="1012" t="s">
        <v>283</v>
      </c>
      <c r="C1916" s="1012" t="s">
        <v>2746</v>
      </c>
      <c r="D1916" s="1012" t="s">
        <v>2747</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2745</v>
      </c>
      <c r="B1917" s="1012" t="s">
        <v>283</v>
      </c>
      <c r="C1917" s="1012" t="s">
        <v>2746</v>
      </c>
      <c r="D1917" s="1012" t="s">
        <v>2747</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2745</v>
      </c>
      <c r="B1918" s="1012" t="s">
        <v>283</v>
      </c>
      <c r="C1918" s="1012" t="s">
        <v>2746</v>
      </c>
      <c r="D1918" s="1012" t="s">
        <v>2747</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2748</v>
      </c>
      <c r="B1919" s="1012" t="s">
        <v>891</v>
      </c>
      <c r="C1919" s="1012" t="s">
        <v>2749</v>
      </c>
      <c r="D1919" s="1012" t="s">
        <v>2750</v>
      </c>
      <c r="E1919" s="1012" t="s">
        <v>1865</v>
      </c>
      <c r="F1919" s="1013">
        <v>39906</v>
      </c>
      <c r="G1919" s="1012" t="s">
        <v>285</v>
      </c>
      <c r="H1919" s="1015">
        <v>2117000</v>
      </c>
      <c r="I1919" s="1015">
        <v>0</v>
      </c>
      <c r="J1919" s="1015">
        <v>2569490.36</v>
      </c>
      <c r="K1919" s="1012" t="s">
        <v>1196</v>
      </c>
      <c r="L1919" s="1015"/>
      <c r="M1919" s="1015"/>
      <c r="N1919" s="1016"/>
      <c r="O1919" s="1015"/>
      <c r="P1919" s="1015"/>
      <c r="Q1919" s="1015"/>
      <c r="R1919" s="1015"/>
      <c r="S1919" s="1016"/>
    </row>
    <row r="1920" spans="1:19">
      <c r="A1920" s="1012" t="s">
        <v>2748</v>
      </c>
      <c r="B1920" s="1012" t="s">
        <v>283</v>
      </c>
      <c r="C1920" s="1012" t="s">
        <v>2749</v>
      </c>
      <c r="D1920" s="1012" t="s">
        <v>2750</v>
      </c>
      <c r="E1920" s="1012" t="s">
        <v>1865</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2751</v>
      </c>
      <c r="B1921" s="1012" t="s">
        <v>924</v>
      </c>
      <c r="C1921" s="1012" t="s">
        <v>2752</v>
      </c>
      <c r="D1921" s="1012" t="s">
        <v>1956</v>
      </c>
      <c r="E1921" s="1012" t="s">
        <v>1309</v>
      </c>
      <c r="F1921" s="1013">
        <v>39850</v>
      </c>
      <c r="G1921" s="1012" t="s">
        <v>285</v>
      </c>
      <c r="H1921" s="1015">
        <v>4000000</v>
      </c>
      <c r="I1921" s="1015">
        <v>0</v>
      </c>
      <c r="J1921" s="1015">
        <v>5210672.22</v>
      </c>
      <c r="K1921" s="1012" t="s">
        <v>1196</v>
      </c>
      <c r="L1921" s="1015"/>
      <c r="M1921" s="1015"/>
      <c r="N1921" s="1016"/>
      <c r="O1921" s="1015"/>
      <c r="P1921" s="1015"/>
      <c r="Q1921" s="1015"/>
      <c r="R1921" s="1015"/>
      <c r="S1921" s="1016"/>
    </row>
    <row r="1922" spans="1:19">
      <c r="A1922" s="1012" t="s">
        <v>2751</v>
      </c>
      <c r="B1922" s="1012" t="s">
        <v>283</v>
      </c>
      <c r="C1922" s="1012" t="s">
        <v>2752</v>
      </c>
      <c r="D1922" s="1012" t="s">
        <v>1956</v>
      </c>
      <c r="E1922" s="1012" t="s">
        <v>1309</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2753</v>
      </c>
      <c r="B1923" s="1012" t="s">
        <v>953</v>
      </c>
      <c r="C1923" s="1012" t="s">
        <v>2754</v>
      </c>
      <c r="D1923" s="1012" t="s">
        <v>2755</v>
      </c>
      <c r="E1923" s="1012" t="s">
        <v>246</v>
      </c>
      <c r="F1923" s="1013">
        <v>39794</v>
      </c>
      <c r="G1923" s="1012" t="s">
        <v>284</v>
      </c>
      <c r="H1923" s="1015">
        <v>76458000</v>
      </c>
      <c r="I1923" s="1015">
        <v>0</v>
      </c>
      <c r="J1923" s="1015">
        <v>88577166.670000002</v>
      </c>
      <c r="K1923" s="1012" t="s">
        <v>1196</v>
      </c>
      <c r="L1923" s="1015"/>
      <c r="M1923" s="1015"/>
      <c r="N1923" s="1016"/>
      <c r="O1923" s="1015"/>
      <c r="P1923" s="1015"/>
      <c r="Q1923" s="1015"/>
      <c r="R1923" s="1015"/>
      <c r="S1923" s="1016"/>
    </row>
    <row r="1924" spans="1:19">
      <c r="A1924" s="1012" t="s">
        <v>2753</v>
      </c>
      <c r="B1924" s="1012" t="s">
        <v>283</v>
      </c>
      <c r="C1924" s="1012" t="s">
        <v>2754</v>
      </c>
      <c r="D1924" s="1012" t="s">
        <v>2755</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2753</v>
      </c>
      <c r="B1925" s="1012" t="s">
        <v>283</v>
      </c>
      <c r="C1925" s="1012" t="s">
        <v>2754</v>
      </c>
      <c r="D1925" s="1012" t="s">
        <v>2755</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2756</v>
      </c>
      <c r="B1926" s="1012" t="s">
        <v>924</v>
      </c>
      <c r="C1926" s="1012" t="s">
        <v>2757</v>
      </c>
      <c r="D1926" s="1012" t="s">
        <v>1819</v>
      </c>
      <c r="E1926" s="1012" t="s">
        <v>166</v>
      </c>
      <c r="F1926" s="1013">
        <v>39829</v>
      </c>
      <c r="G1926" s="1012" t="s">
        <v>284</v>
      </c>
      <c r="H1926" s="1015">
        <v>3268000</v>
      </c>
      <c r="I1926" s="1015">
        <v>0</v>
      </c>
      <c r="J1926" s="1015">
        <v>2412702.0299999998</v>
      </c>
      <c r="K1926" s="1012" t="s">
        <v>898</v>
      </c>
      <c r="L1926" s="1015"/>
      <c r="M1926" s="1015"/>
      <c r="N1926" s="1016"/>
      <c r="O1926" s="1015"/>
      <c r="P1926" s="1015"/>
      <c r="Q1926" s="1015"/>
      <c r="R1926" s="1015"/>
      <c r="S1926" s="1016"/>
    </row>
    <row r="1927" spans="1:19">
      <c r="A1927" s="1012" t="s">
        <v>2756</v>
      </c>
      <c r="B1927" s="1012" t="s">
        <v>283</v>
      </c>
      <c r="C1927" s="1012" t="s">
        <v>2757</v>
      </c>
      <c r="D1927" s="1012" t="s">
        <v>1819</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2756</v>
      </c>
      <c r="B1928" s="1012" t="s">
        <v>283</v>
      </c>
      <c r="C1928" s="1012" t="s">
        <v>2757</v>
      </c>
      <c r="D1928" s="1012" t="s">
        <v>1819</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2756</v>
      </c>
      <c r="B1929" s="1012" t="s">
        <v>283</v>
      </c>
      <c r="C1929" s="1012" t="s">
        <v>2757</v>
      </c>
      <c r="D1929" s="1012" t="s">
        <v>1819</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2758</v>
      </c>
      <c r="B1930" s="1012" t="s">
        <v>900</v>
      </c>
      <c r="C1930" s="1012" t="s">
        <v>2759</v>
      </c>
      <c r="D1930" s="1012" t="s">
        <v>2472</v>
      </c>
      <c r="E1930" s="1012" t="s">
        <v>998</v>
      </c>
      <c r="F1930" s="1013">
        <v>39899</v>
      </c>
      <c r="G1930" s="1012" t="s">
        <v>285</v>
      </c>
      <c r="H1930" s="1015">
        <v>3700000</v>
      </c>
      <c r="I1930" s="1015">
        <v>0</v>
      </c>
      <c r="J1930" s="1015">
        <v>4386324.6399999997</v>
      </c>
      <c r="K1930" s="1012" t="s">
        <v>1196</v>
      </c>
      <c r="L1930" s="1015"/>
      <c r="M1930" s="1015"/>
      <c r="N1930" s="1016"/>
      <c r="O1930" s="1015"/>
      <c r="P1930" s="1015"/>
      <c r="Q1930" s="1015"/>
      <c r="R1930" s="1015"/>
      <c r="S1930" s="1016"/>
    </row>
    <row r="1931" spans="1:19">
      <c r="A1931" s="1012" t="s">
        <v>2758</v>
      </c>
      <c r="B1931" s="1012" t="s">
        <v>283</v>
      </c>
      <c r="C1931" s="1012" t="s">
        <v>2759</v>
      </c>
      <c r="D1931" s="1012" t="s">
        <v>2472</v>
      </c>
      <c r="E1931" s="1012" t="s">
        <v>998</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2760</v>
      </c>
      <c r="B1932" s="1012" t="s">
        <v>900</v>
      </c>
      <c r="C1932" s="1012" t="s">
        <v>2761</v>
      </c>
      <c r="D1932" s="1012" t="s">
        <v>2762</v>
      </c>
      <c r="E1932" s="1012" t="s">
        <v>967</v>
      </c>
      <c r="F1932" s="1013">
        <v>39801</v>
      </c>
      <c r="G1932" s="1012" t="s">
        <v>285</v>
      </c>
      <c r="H1932" s="1015">
        <v>15540000</v>
      </c>
      <c r="I1932" s="1015">
        <v>0</v>
      </c>
      <c r="J1932" s="1015">
        <v>18653115.75</v>
      </c>
      <c r="K1932" s="1012" t="s">
        <v>1196</v>
      </c>
      <c r="L1932" s="1015"/>
      <c r="M1932" s="1015"/>
      <c r="N1932" s="1016"/>
      <c r="O1932" s="1015"/>
      <c r="P1932" s="1015"/>
      <c r="Q1932" s="1015"/>
      <c r="R1932" s="1015"/>
      <c r="S1932" s="1016"/>
    </row>
    <row r="1933" spans="1:19">
      <c r="A1933" s="1012" t="s">
        <v>2760</v>
      </c>
      <c r="B1933" s="1012" t="s">
        <v>283</v>
      </c>
      <c r="C1933" s="1012" t="s">
        <v>2761</v>
      </c>
      <c r="D1933" s="1012" t="s">
        <v>2762</v>
      </c>
      <c r="E1933" s="1012" t="s">
        <v>967</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2763</v>
      </c>
      <c r="B1934" s="1012" t="s">
        <v>905</v>
      </c>
      <c r="C1934" s="1012" t="s">
        <v>2764</v>
      </c>
      <c r="D1934" s="1012" t="s">
        <v>2765</v>
      </c>
      <c r="E1934" s="1012" t="s">
        <v>1280</v>
      </c>
      <c r="F1934" s="1013">
        <v>39899</v>
      </c>
      <c r="G1934" s="1012" t="s">
        <v>285</v>
      </c>
      <c r="H1934" s="1015">
        <v>35539000</v>
      </c>
      <c r="I1934" s="1015">
        <v>0</v>
      </c>
      <c r="J1934" s="1015">
        <v>34644476.740000002</v>
      </c>
      <c r="K1934" s="1012" t="s">
        <v>898</v>
      </c>
      <c r="L1934" s="1015"/>
      <c r="M1934" s="1015"/>
      <c r="N1934" s="1016"/>
      <c r="O1934" s="1015"/>
      <c r="P1934" s="1015"/>
      <c r="Q1934" s="1015"/>
      <c r="R1934" s="1015"/>
      <c r="S1934" s="1016"/>
    </row>
    <row r="1935" spans="1:19">
      <c r="A1935" s="1012" t="s">
        <v>2763</v>
      </c>
      <c r="B1935" s="1012" t="s">
        <v>283</v>
      </c>
      <c r="C1935" s="1012" t="s">
        <v>2764</v>
      </c>
      <c r="D1935" s="1012" t="s">
        <v>2765</v>
      </c>
      <c r="E1935" s="1012" t="s">
        <v>1280</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2763</v>
      </c>
      <c r="B1936" s="1012" t="s">
        <v>283</v>
      </c>
      <c r="C1936" s="1012" t="s">
        <v>2764</v>
      </c>
      <c r="D1936" s="1012" t="s">
        <v>2765</v>
      </c>
      <c r="E1936" s="1012" t="s">
        <v>1280</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2763</v>
      </c>
      <c r="B1937" s="1012" t="s">
        <v>283</v>
      </c>
      <c r="C1937" s="1012" t="s">
        <v>2764</v>
      </c>
      <c r="D1937" s="1012" t="s">
        <v>2765</v>
      </c>
      <c r="E1937" s="1012" t="s">
        <v>1280</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2763</v>
      </c>
      <c r="B1938" s="1012" t="s">
        <v>283</v>
      </c>
      <c r="C1938" s="1012" t="s">
        <v>2764</v>
      </c>
      <c r="D1938" s="1012" t="s">
        <v>2765</v>
      </c>
      <c r="E1938" s="1012" t="s">
        <v>1280</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2766</v>
      </c>
      <c r="C1939" s="1012" t="s">
        <v>2767</v>
      </c>
      <c r="D1939" s="1012" t="s">
        <v>1683</v>
      </c>
      <c r="E1939" s="1012" t="s">
        <v>60</v>
      </c>
      <c r="F1939" s="1013">
        <v>39906</v>
      </c>
      <c r="G1939" s="1012" t="s">
        <v>7</v>
      </c>
      <c r="H1939" s="1015">
        <v>2795000</v>
      </c>
      <c r="I1939" s="1015">
        <v>0</v>
      </c>
      <c r="J1939" s="1015">
        <v>2985215.11</v>
      </c>
      <c r="K1939" s="1012" t="s">
        <v>1196</v>
      </c>
      <c r="L1939" s="1015"/>
      <c r="M1939" s="1015"/>
      <c r="N1939" s="1016"/>
      <c r="O1939" s="1015"/>
      <c r="P1939" s="1015"/>
      <c r="Q1939" s="1015"/>
      <c r="R1939" s="1015"/>
      <c r="S1939" s="1016"/>
    </row>
    <row r="1940" spans="1:19">
      <c r="A1940" s="1012" t="s">
        <v>57</v>
      </c>
      <c r="B1940" s="1012" t="s">
        <v>283</v>
      </c>
      <c r="C1940" s="1012" t="s">
        <v>2767</v>
      </c>
      <c r="D1940" s="1012" t="s">
        <v>1683</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2768</v>
      </c>
      <c r="B1941" s="1012" t="s">
        <v>1538</v>
      </c>
      <c r="C1941" s="1012" t="s">
        <v>2769</v>
      </c>
      <c r="D1941" s="1012" t="s">
        <v>1565</v>
      </c>
      <c r="E1941" s="1012" t="s">
        <v>239</v>
      </c>
      <c r="F1941" s="1013">
        <v>39871</v>
      </c>
      <c r="G1941" s="1012" t="s">
        <v>285</v>
      </c>
      <c r="H1941" s="1015">
        <v>23000000</v>
      </c>
      <c r="I1941" s="1015">
        <v>0</v>
      </c>
      <c r="J1941" s="1015">
        <v>28642402.329999998</v>
      </c>
      <c r="K1941" s="1012" t="s">
        <v>1196</v>
      </c>
      <c r="L1941" s="1015"/>
      <c r="M1941" s="1015"/>
      <c r="N1941" s="1016"/>
      <c r="O1941" s="1015"/>
      <c r="P1941" s="1015"/>
      <c r="Q1941" s="1015"/>
      <c r="R1941" s="1015"/>
      <c r="S1941" s="1016"/>
    </row>
    <row r="1942" spans="1:19">
      <c r="A1942" s="1012" t="s">
        <v>2768</v>
      </c>
      <c r="B1942" s="1012" t="s">
        <v>283</v>
      </c>
      <c r="C1942" s="1012" t="s">
        <v>2769</v>
      </c>
      <c r="D1942" s="1012" t="s">
        <v>1565</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2770</v>
      </c>
      <c r="B1943" s="1012" t="s">
        <v>1077</v>
      </c>
      <c r="C1943" s="1012" t="s">
        <v>2771</v>
      </c>
      <c r="D1943" s="1012" t="s">
        <v>2772</v>
      </c>
      <c r="E1943" s="1012" t="s">
        <v>60</v>
      </c>
      <c r="F1943" s="1013">
        <v>39906</v>
      </c>
      <c r="G1943" s="1012" t="s">
        <v>284</v>
      </c>
      <c r="H1943" s="1015">
        <v>2765000</v>
      </c>
      <c r="I1943" s="1015">
        <v>0</v>
      </c>
      <c r="J1943" s="1015">
        <v>6496417.1600000001</v>
      </c>
      <c r="K1943" s="1012" t="s">
        <v>898</v>
      </c>
      <c r="L1943" s="1015"/>
      <c r="M1943" s="1015"/>
      <c r="N1943" s="1016"/>
      <c r="O1943" s="1015"/>
      <c r="P1943" s="1015"/>
      <c r="Q1943" s="1015"/>
      <c r="R1943" s="1015"/>
      <c r="S1943" s="1016"/>
    </row>
    <row r="1944" spans="1:19">
      <c r="A1944" s="1012" t="s">
        <v>2770</v>
      </c>
      <c r="B1944" s="1012" t="s">
        <v>283</v>
      </c>
      <c r="C1944" s="1012" t="s">
        <v>2771</v>
      </c>
      <c r="D1944" s="1012" t="s">
        <v>2772</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2770</v>
      </c>
      <c r="B1945" s="1012" t="s">
        <v>283</v>
      </c>
      <c r="C1945" s="1012" t="s">
        <v>2771</v>
      </c>
      <c r="D1945" s="1012" t="s">
        <v>2772</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2770</v>
      </c>
      <c r="B1946" s="1012" t="s">
        <v>283</v>
      </c>
      <c r="C1946" s="1012" t="s">
        <v>2771</v>
      </c>
      <c r="D1946" s="1012" t="s">
        <v>2772</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2773</v>
      </c>
      <c r="B1947" s="1012" t="s">
        <v>858</v>
      </c>
      <c r="C1947" s="1012" t="s">
        <v>2774</v>
      </c>
      <c r="D1947" s="1012" t="s">
        <v>2775</v>
      </c>
      <c r="E1947" s="1012" t="s">
        <v>23</v>
      </c>
      <c r="F1947" s="1013">
        <v>39773</v>
      </c>
      <c r="G1947" s="1012" t="s">
        <v>284</v>
      </c>
      <c r="H1947" s="1015">
        <v>215000000</v>
      </c>
      <c r="I1947" s="1015">
        <v>0</v>
      </c>
      <c r="J1947" s="1015">
        <v>236287500</v>
      </c>
      <c r="K1947" s="1012" t="s">
        <v>1196</v>
      </c>
      <c r="L1947" s="1015"/>
      <c r="M1947" s="1015"/>
      <c r="N1947" s="1016"/>
      <c r="O1947" s="1015"/>
      <c r="P1947" s="1015"/>
      <c r="Q1947" s="1015"/>
      <c r="R1947" s="1015"/>
      <c r="S1947" s="1016"/>
    </row>
    <row r="1948" spans="1:19">
      <c r="A1948" s="1012" t="s">
        <v>2773</v>
      </c>
      <c r="B1948" s="1012" t="s">
        <v>283</v>
      </c>
      <c r="C1948" s="1012" t="s">
        <v>2774</v>
      </c>
      <c r="D1948" s="1012" t="s">
        <v>2775</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2773</v>
      </c>
      <c r="B1949" s="1012" t="s">
        <v>283</v>
      </c>
      <c r="C1949" s="1012" t="s">
        <v>2774</v>
      </c>
      <c r="D1949" s="1012" t="s">
        <v>2775</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2776</v>
      </c>
      <c r="B1950" s="1012" t="s">
        <v>900</v>
      </c>
      <c r="C1950" s="1012" t="s">
        <v>2777</v>
      </c>
      <c r="D1950" s="1012" t="s">
        <v>2778</v>
      </c>
      <c r="E1950" s="1012" t="s">
        <v>1865</v>
      </c>
      <c r="F1950" s="1013">
        <v>39962</v>
      </c>
      <c r="G1950" s="1012" t="s">
        <v>285</v>
      </c>
      <c r="H1950" s="1015">
        <v>12000000</v>
      </c>
      <c r="I1950" s="1015">
        <v>0</v>
      </c>
      <c r="J1950" s="1015">
        <v>14075133.27</v>
      </c>
      <c r="K1950" s="1012" t="s">
        <v>1196</v>
      </c>
      <c r="L1950" s="1015"/>
      <c r="M1950" s="1015"/>
      <c r="N1950" s="1016"/>
      <c r="O1950" s="1015"/>
      <c r="P1950" s="1015"/>
      <c r="Q1950" s="1015"/>
      <c r="R1950" s="1015"/>
      <c r="S1950" s="1016"/>
    </row>
    <row r="1951" spans="1:19">
      <c r="A1951" s="1012" t="s">
        <v>2776</v>
      </c>
      <c r="B1951" s="1012" t="s">
        <v>283</v>
      </c>
      <c r="C1951" s="1012" t="s">
        <v>2777</v>
      </c>
      <c r="D1951" s="1012" t="s">
        <v>2778</v>
      </c>
      <c r="E1951" s="1012" t="s">
        <v>1865</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2779</v>
      </c>
      <c r="B1952" s="1012" t="s">
        <v>858</v>
      </c>
      <c r="C1952" s="1012" t="s">
        <v>2780</v>
      </c>
      <c r="D1952" s="1012" t="s">
        <v>1485</v>
      </c>
      <c r="E1952" s="1012" t="s">
        <v>109</v>
      </c>
      <c r="F1952" s="1013">
        <v>39766</v>
      </c>
      <c r="G1952" s="1012" t="s">
        <v>284</v>
      </c>
      <c r="H1952" s="1015">
        <v>6599000000</v>
      </c>
      <c r="I1952" s="1015">
        <v>0</v>
      </c>
      <c r="J1952" s="1015">
        <v>6933220416.6700001</v>
      </c>
      <c r="K1952" s="1012" t="s">
        <v>1196</v>
      </c>
      <c r="L1952" s="1015"/>
      <c r="M1952" s="1015"/>
      <c r="N1952" s="1016"/>
      <c r="O1952" s="1015"/>
      <c r="P1952" s="1015"/>
      <c r="Q1952" s="1015"/>
      <c r="R1952" s="1015"/>
      <c r="S1952" s="1016"/>
    </row>
    <row r="1953" spans="1:19">
      <c r="A1953" s="1012" t="s">
        <v>2779</v>
      </c>
      <c r="B1953" s="1012" t="s">
        <v>283</v>
      </c>
      <c r="C1953" s="1012" t="s">
        <v>2780</v>
      </c>
      <c r="D1953" s="1012" t="s">
        <v>1485</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2779</v>
      </c>
      <c r="B1954" s="1012" t="s">
        <v>283</v>
      </c>
      <c r="C1954" s="1012" t="s">
        <v>2780</v>
      </c>
      <c r="D1954" s="1012" t="s">
        <v>1485</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2781</v>
      </c>
      <c r="B1955" s="1012" t="s">
        <v>2782</v>
      </c>
      <c r="C1955" s="1012" t="s">
        <v>2783</v>
      </c>
      <c r="D1955" s="1012" t="s">
        <v>2784</v>
      </c>
      <c r="E1955" s="1012" t="s">
        <v>894</v>
      </c>
      <c r="F1955" s="1013">
        <v>40032</v>
      </c>
      <c r="G1955" s="1012" t="s">
        <v>285</v>
      </c>
      <c r="H1955" s="1015">
        <v>50236000</v>
      </c>
      <c r="I1955" s="1015">
        <v>0</v>
      </c>
      <c r="J1955" s="1015">
        <v>13070409.4</v>
      </c>
      <c r="K1955" s="1012" t="s">
        <v>898</v>
      </c>
      <c r="L1955" s="1015"/>
      <c r="M1955" s="1015"/>
      <c r="N1955" s="1016"/>
      <c r="O1955" s="1015"/>
      <c r="P1955" s="1015"/>
      <c r="Q1955" s="1015"/>
      <c r="R1955" s="1015"/>
      <c r="S1955" s="1016"/>
    </row>
    <row r="1956" spans="1:19">
      <c r="A1956" s="1012" t="s">
        <v>2781</v>
      </c>
      <c r="B1956" s="1012" t="s">
        <v>283</v>
      </c>
      <c r="C1956" s="1012" t="s">
        <v>2783</v>
      </c>
      <c r="D1956" s="1012" t="s">
        <v>2784</v>
      </c>
      <c r="E1956" s="1012" t="s">
        <v>894</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2785</v>
      </c>
      <c r="B1957" s="1012" t="s">
        <v>900</v>
      </c>
      <c r="C1957" s="1012" t="s">
        <v>2786</v>
      </c>
      <c r="D1957" s="1012" t="s">
        <v>2787</v>
      </c>
      <c r="E1957" s="1012" t="s">
        <v>948</v>
      </c>
      <c r="F1957" s="1013">
        <v>39843</v>
      </c>
      <c r="G1957" s="1012" t="s">
        <v>285</v>
      </c>
      <c r="H1957" s="1015">
        <v>8950000</v>
      </c>
      <c r="I1957" s="1015">
        <v>0</v>
      </c>
      <c r="J1957" s="1015">
        <v>10634911.779999999</v>
      </c>
      <c r="K1957" s="1012" t="s">
        <v>1196</v>
      </c>
      <c r="L1957" s="1015"/>
      <c r="M1957" s="1015"/>
      <c r="N1957" s="1016"/>
      <c r="O1957" s="1015"/>
      <c r="P1957" s="1015"/>
      <c r="Q1957" s="1015"/>
      <c r="R1957" s="1015"/>
      <c r="S1957" s="1016"/>
    </row>
    <row r="1958" spans="1:19">
      <c r="A1958" s="1012" t="s">
        <v>2785</v>
      </c>
      <c r="B1958" s="1012" t="s">
        <v>283</v>
      </c>
      <c r="C1958" s="1012" t="s">
        <v>2786</v>
      </c>
      <c r="D1958" s="1012" t="s">
        <v>2787</v>
      </c>
      <c r="E1958" s="1012" t="s">
        <v>948</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2788</v>
      </c>
      <c r="B1959" s="1012" t="s">
        <v>3037</v>
      </c>
      <c r="C1959" s="1012" t="s">
        <v>2789</v>
      </c>
      <c r="D1959" s="1012" t="s">
        <v>2308</v>
      </c>
      <c r="E1959" s="1012" t="s">
        <v>6</v>
      </c>
      <c r="F1959" s="1013">
        <v>39766</v>
      </c>
      <c r="G1959" s="1012" t="s">
        <v>284</v>
      </c>
      <c r="H1959" s="1015">
        <v>298737000</v>
      </c>
      <c r="I1959" s="1015">
        <v>0</v>
      </c>
      <c r="J1959" s="1015">
        <v>7510095.0700000003</v>
      </c>
      <c r="K1959" s="1012" t="s">
        <v>1099</v>
      </c>
      <c r="L1959" s="1015"/>
      <c r="M1959" s="1015"/>
      <c r="N1959" s="1016"/>
      <c r="O1959" s="1015"/>
      <c r="P1959" s="1015"/>
      <c r="Q1959" s="1015"/>
      <c r="R1959" s="1015"/>
      <c r="S1959" s="1016"/>
    </row>
    <row r="1960" spans="1:19">
      <c r="A1960" s="1012" t="s">
        <v>2788</v>
      </c>
      <c r="B1960" s="1012" t="s">
        <v>283</v>
      </c>
      <c r="C1960" s="1012" t="s">
        <v>2789</v>
      </c>
      <c r="D1960" s="1012" t="s">
        <v>2308</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2790</v>
      </c>
      <c r="B1961" s="1012" t="s">
        <v>1049</v>
      </c>
      <c r="C1961" s="1012" t="s">
        <v>2791</v>
      </c>
      <c r="D1961" s="1012" t="s">
        <v>1180</v>
      </c>
      <c r="E1961" s="1012" t="s">
        <v>1181</v>
      </c>
      <c r="F1961" s="1013">
        <v>39766</v>
      </c>
      <c r="G1961" s="1012" t="s">
        <v>284</v>
      </c>
      <c r="H1961" s="1015">
        <v>214181000</v>
      </c>
      <c r="I1961" s="1015">
        <v>0</v>
      </c>
      <c r="J1961" s="1015">
        <v>232156554.58000001</v>
      </c>
      <c r="K1961" s="1012" t="s">
        <v>1196</v>
      </c>
      <c r="L1961" s="1015"/>
      <c r="M1961" s="1015"/>
      <c r="N1961" s="1016"/>
      <c r="O1961" s="1015"/>
      <c r="P1961" s="1015"/>
      <c r="Q1961" s="1015"/>
      <c r="R1961" s="1015"/>
      <c r="S1961" s="1016"/>
    </row>
    <row r="1962" spans="1:19">
      <c r="A1962" s="1012" t="s">
        <v>2790</v>
      </c>
      <c r="B1962" s="1012" t="s">
        <v>283</v>
      </c>
      <c r="C1962" s="1012" t="s">
        <v>2791</v>
      </c>
      <c r="D1962" s="1012" t="s">
        <v>1180</v>
      </c>
      <c r="E1962" s="1012" t="s">
        <v>1181</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2790</v>
      </c>
      <c r="B1963" s="1012" t="s">
        <v>283</v>
      </c>
      <c r="C1963" s="1012" t="s">
        <v>2791</v>
      </c>
      <c r="D1963" s="1012" t="s">
        <v>1180</v>
      </c>
      <c r="E1963" s="1012" t="s">
        <v>1181</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2792</v>
      </c>
      <c r="B1964" s="1012" t="s">
        <v>1739</v>
      </c>
      <c r="C1964" s="1012" t="s">
        <v>2793</v>
      </c>
      <c r="D1964" s="1012" t="s">
        <v>2039</v>
      </c>
      <c r="E1964" s="1012" t="s">
        <v>105</v>
      </c>
      <c r="F1964" s="1013">
        <v>39934</v>
      </c>
      <c r="G1964" s="1012" t="s">
        <v>284</v>
      </c>
      <c r="H1964" s="1015">
        <v>3194000</v>
      </c>
      <c r="I1964" s="1015">
        <v>0</v>
      </c>
      <c r="J1964" s="1015">
        <v>7031291.6500000004</v>
      </c>
      <c r="K1964" s="1012" t="s">
        <v>1196</v>
      </c>
      <c r="L1964" s="1015"/>
      <c r="M1964" s="1015"/>
      <c r="N1964" s="1016"/>
      <c r="O1964" s="1015"/>
      <c r="P1964" s="1015"/>
      <c r="Q1964" s="1015"/>
      <c r="R1964" s="1015"/>
      <c r="S1964" s="1016"/>
    </row>
    <row r="1965" spans="1:19">
      <c r="A1965" s="1012" t="s">
        <v>2792</v>
      </c>
      <c r="B1965" s="1012" t="s">
        <v>283</v>
      </c>
      <c r="C1965" s="1012" t="s">
        <v>2793</v>
      </c>
      <c r="D1965" s="1012" t="s">
        <v>2039</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2792</v>
      </c>
      <c r="B1966" s="1012" t="s">
        <v>283</v>
      </c>
      <c r="C1966" s="1012" t="s">
        <v>2793</v>
      </c>
      <c r="D1966" s="1012" t="s">
        <v>2039</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2794</v>
      </c>
      <c r="B1967" s="1012" t="s">
        <v>2795</v>
      </c>
      <c r="C1967" s="1012" t="s">
        <v>2796</v>
      </c>
      <c r="D1967" s="1012" t="s">
        <v>2797</v>
      </c>
      <c r="E1967" s="1012" t="s">
        <v>1280</v>
      </c>
      <c r="F1967" s="1013">
        <v>40176</v>
      </c>
      <c r="G1967" s="1012" t="s">
        <v>285</v>
      </c>
      <c r="H1967" s="1015">
        <v>2179000</v>
      </c>
      <c r="I1967" s="1015">
        <v>0</v>
      </c>
      <c r="J1967" s="1015">
        <v>2639873.33</v>
      </c>
      <c r="K1967" s="1012" t="s">
        <v>1196</v>
      </c>
      <c r="L1967" s="1015"/>
      <c r="M1967" s="1015"/>
      <c r="N1967" s="1016"/>
      <c r="O1967" s="1015"/>
      <c r="P1967" s="1015"/>
      <c r="Q1967" s="1015"/>
      <c r="R1967" s="1015"/>
      <c r="S1967" s="1016"/>
    </row>
    <row r="1968" spans="1:19">
      <c r="A1968" s="1012" t="s">
        <v>2794</v>
      </c>
      <c r="B1968" s="1012" t="s">
        <v>283</v>
      </c>
      <c r="C1968" s="1012" t="s">
        <v>2796</v>
      </c>
      <c r="D1968" s="1012" t="s">
        <v>2797</v>
      </c>
      <c r="E1968" s="1012" t="s">
        <v>1280</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2794</v>
      </c>
      <c r="B1969" s="1012" t="s">
        <v>283</v>
      </c>
      <c r="C1969" s="1012" t="s">
        <v>2796</v>
      </c>
      <c r="D1969" s="1012" t="s">
        <v>2797</v>
      </c>
      <c r="E1969" s="1012" t="s">
        <v>1280</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2798</v>
      </c>
      <c r="B1970" s="1012" t="s">
        <v>2799</v>
      </c>
      <c r="C1970" s="1012" t="s">
        <v>2800</v>
      </c>
      <c r="D1970" s="1012" t="s">
        <v>1315</v>
      </c>
      <c r="E1970" s="1012" t="s">
        <v>246</v>
      </c>
      <c r="F1970" s="1013">
        <v>39801</v>
      </c>
      <c r="G1970" s="1012" t="s">
        <v>284</v>
      </c>
      <c r="H1970" s="1015">
        <v>59000000</v>
      </c>
      <c r="I1970" s="1015">
        <v>0</v>
      </c>
      <c r="J1970" s="1015">
        <v>62145972.219999999</v>
      </c>
      <c r="K1970" s="1012" t="s">
        <v>1196</v>
      </c>
      <c r="L1970" s="1015"/>
      <c r="M1970" s="1015"/>
      <c r="N1970" s="1016"/>
      <c r="O1970" s="1015"/>
      <c r="P1970" s="1015"/>
      <c r="Q1970" s="1015"/>
      <c r="R1970" s="1015"/>
      <c r="S1970" s="1016"/>
    </row>
    <row r="1971" spans="1:19">
      <c r="A1971" s="1012" t="s">
        <v>2798</v>
      </c>
      <c r="B1971" s="1012" t="s">
        <v>283</v>
      </c>
      <c r="C1971" s="1012" t="s">
        <v>2800</v>
      </c>
      <c r="D1971" s="1012" t="s">
        <v>1315</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2798</v>
      </c>
      <c r="B1972" s="1012" t="s">
        <v>283</v>
      </c>
      <c r="C1972" s="1012" t="s">
        <v>2800</v>
      </c>
      <c r="D1972" s="1012" t="s">
        <v>1315</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2801</v>
      </c>
      <c r="B1973" s="1012" t="s">
        <v>924</v>
      </c>
      <c r="C1973" s="1012" t="s">
        <v>2802</v>
      </c>
      <c r="D1973" s="1012" t="s">
        <v>2803</v>
      </c>
      <c r="E1973" s="1012" t="s">
        <v>6</v>
      </c>
      <c r="F1973" s="1013">
        <v>39864</v>
      </c>
      <c r="G1973" s="1012" t="s">
        <v>285</v>
      </c>
      <c r="H1973" s="1015">
        <v>8700000</v>
      </c>
      <c r="I1973" s="1015">
        <v>0</v>
      </c>
      <c r="J1973" s="1015">
        <v>3432657.85</v>
      </c>
      <c r="K1973" s="1012" t="s">
        <v>898</v>
      </c>
      <c r="L1973" s="1015"/>
      <c r="M1973" s="1015"/>
      <c r="N1973" s="1016"/>
      <c r="O1973" s="1015"/>
      <c r="P1973" s="1015"/>
      <c r="Q1973" s="1015"/>
      <c r="R1973" s="1015"/>
      <c r="S1973" s="1016"/>
    </row>
    <row r="1974" spans="1:19">
      <c r="A1974" s="1012" t="s">
        <v>2801</v>
      </c>
      <c r="B1974" s="1012" t="s">
        <v>283</v>
      </c>
      <c r="C1974" s="1012" t="s">
        <v>2802</v>
      </c>
      <c r="D1974" s="1012" t="s">
        <v>2803</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2801</v>
      </c>
      <c r="B1975" s="1012" t="s">
        <v>283</v>
      </c>
      <c r="C1975" s="1012" t="s">
        <v>2802</v>
      </c>
      <c r="D1975" s="1012" t="s">
        <v>2803</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2804</v>
      </c>
      <c r="B1976" s="1012"/>
      <c r="C1976" s="1012" t="s">
        <v>2805</v>
      </c>
      <c r="D1976" s="1012" t="s">
        <v>2806</v>
      </c>
      <c r="E1976" s="1012" t="s">
        <v>1080</v>
      </c>
      <c r="F1976" s="1013">
        <v>39829</v>
      </c>
      <c r="G1976" s="1012" t="s">
        <v>284</v>
      </c>
      <c r="H1976" s="1015">
        <v>20600000</v>
      </c>
      <c r="I1976" s="1015">
        <v>0</v>
      </c>
      <c r="J1976" s="1015">
        <v>20315924.719999999</v>
      </c>
      <c r="K1976" s="1012" t="s">
        <v>898</v>
      </c>
      <c r="L1976" s="1015"/>
      <c r="M1976" s="1015"/>
      <c r="N1976" s="1016"/>
      <c r="O1976" s="1015"/>
      <c r="P1976" s="1015"/>
      <c r="Q1976" s="1015"/>
      <c r="R1976" s="1015"/>
      <c r="S1976" s="1016"/>
    </row>
    <row r="1977" spans="1:19">
      <c r="A1977" s="1012" t="s">
        <v>2804</v>
      </c>
      <c r="B1977" s="1012" t="s">
        <v>283</v>
      </c>
      <c r="C1977" s="1012" t="s">
        <v>2805</v>
      </c>
      <c r="D1977" s="1012" t="s">
        <v>2806</v>
      </c>
      <c r="E1977" s="1012" t="s">
        <v>1080</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2804</v>
      </c>
      <c r="B1978" s="1012" t="s">
        <v>283</v>
      </c>
      <c r="C1978" s="1012" t="s">
        <v>2805</v>
      </c>
      <c r="D1978" s="1012" t="s">
        <v>2806</v>
      </c>
      <c r="E1978" s="1012" t="s">
        <v>1080</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1693</v>
      </c>
      <c r="C1979" s="1012" t="s">
        <v>2807</v>
      </c>
      <c r="D1979" s="1012" t="s">
        <v>2808</v>
      </c>
      <c r="E1979" s="1012" t="s">
        <v>15</v>
      </c>
      <c r="F1979" s="1013">
        <v>39805</v>
      </c>
      <c r="G1979" s="1012" t="s">
        <v>284</v>
      </c>
      <c r="H1979" s="1015">
        <v>10300000</v>
      </c>
      <c r="I1979" s="1015">
        <v>0</v>
      </c>
      <c r="J1979" s="1015">
        <v>11182763.890000001</v>
      </c>
      <c r="K1979" s="1012" t="s">
        <v>1196</v>
      </c>
      <c r="L1979" s="1015"/>
      <c r="M1979" s="1015"/>
      <c r="N1979" s="1016"/>
      <c r="O1979" s="1015"/>
      <c r="P1979" s="1015"/>
      <c r="Q1979" s="1015"/>
      <c r="R1979" s="1015"/>
      <c r="S1979" s="1016"/>
    </row>
    <row r="1980" spans="1:19">
      <c r="A1980" s="1012" t="s">
        <v>12</v>
      </c>
      <c r="B1980" s="1012" t="s">
        <v>283</v>
      </c>
      <c r="C1980" s="1012" t="s">
        <v>2807</v>
      </c>
      <c r="D1980" s="1012" t="s">
        <v>2808</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2807</v>
      </c>
      <c r="D1981" s="1012" t="s">
        <v>2808</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2809</v>
      </c>
      <c r="B1982" s="1012" t="s">
        <v>1593</v>
      </c>
      <c r="C1982" s="1012" t="s">
        <v>2810</v>
      </c>
      <c r="D1982" s="1012" t="s">
        <v>2811</v>
      </c>
      <c r="E1982" s="1012" t="s">
        <v>19</v>
      </c>
      <c r="F1982" s="1013">
        <v>39955</v>
      </c>
      <c r="G1982" s="1012" t="s">
        <v>922</v>
      </c>
      <c r="H1982" s="1015">
        <v>14400000</v>
      </c>
      <c r="I1982" s="1015">
        <v>0</v>
      </c>
      <c r="J1982" s="1015">
        <v>18882079.620000001</v>
      </c>
      <c r="K1982" s="1012" t="s">
        <v>1196</v>
      </c>
      <c r="L1982" s="1015"/>
      <c r="M1982" s="1015"/>
      <c r="N1982" s="1016"/>
      <c r="O1982" s="1015"/>
      <c r="P1982" s="1015"/>
      <c r="Q1982" s="1015"/>
      <c r="R1982" s="1015"/>
      <c r="S1982" s="1016"/>
    </row>
    <row r="1983" spans="1:19">
      <c r="A1983" s="1012" t="s">
        <v>2809</v>
      </c>
      <c r="B1983" s="1012" t="s">
        <v>283</v>
      </c>
      <c r="C1983" s="1012" t="s">
        <v>2810</v>
      </c>
      <c r="D1983" s="1012" t="s">
        <v>2811</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2812</v>
      </c>
      <c r="B1984" s="1012"/>
      <c r="C1984" s="1012" t="s">
        <v>2813</v>
      </c>
      <c r="D1984" s="1012" t="s">
        <v>2814</v>
      </c>
      <c r="E1984" s="1012" t="s">
        <v>19</v>
      </c>
      <c r="F1984" s="1013">
        <v>39787</v>
      </c>
      <c r="G1984" s="1012" t="s">
        <v>284</v>
      </c>
      <c r="H1984" s="1015">
        <v>180000000</v>
      </c>
      <c r="I1984" s="1015">
        <v>0</v>
      </c>
      <c r="J1984" s="1015">
        <v>210367527</v>
      </c>
      <c r="K1984" s="1012" t="s">
        <v>898</v>
      </c>
      <c r="L1984" s="1015"/>
      <c r="M1984" s="1015"/>
      <c r="N1984" s="1016"/>
      <c r="O1984" s="1015"/>
      <c r="P1984" s="1015"/>
      <c r="Q1984" s="1015"/>
      <c r="R1984" s="1015"/>
      <c r="S1984" s="1016"/>
    </row>
    <row r="1985" spans="1:19">
      <c r="A1985" s="1012" t="s">
        <v>2812</v>
      </c>
      <c r="B1985" s="1012" t="s">
        <v>283</v>
      </c>
      <c r="C1985" s="1012" t="s">
        <v>2813</v>
      </c>
      <c r="D1985" s="1012" t="s">
        <v>2814</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2812</v>
      </c>
      <c r="B1986" s="1012" t="s">
        <v>283</v>
      </c>
      <c r="C1986" s="1012" t="s">
        <v>2813</v>
      </c>
      <c r="D1986" s="1012" t="s">
        <v>2814</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2812</v>
      </c>
      <c r="B1987" s="1012" t="s">
        <v>283</v>
      </c>
      <c r="C1987" s="1012" t="s">
        <v>2813</v>
      </c>
      <c r="D1987" s="1012" t="s">
        <v>2814</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2812</v>
      </c>
      <c r="B1988" s="1012" t="s">
        <v>283</v>
      </c>
      <c r="C1988" s="1012" t="s">
        <v>2813</v>
      </c>
      <c r="D1988" s="1012" t="s">
        <v>2814</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2812</v>
      </c>
      <c r="B1989" s="1012" t="s">
        <v>283</v>
      </c>
      <c r="C1989" s="1012" t="s">
        <v>2813</v>
      </c>
      <c r="D1989" s="1012" t="s">
        <v>2814</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2815</v>
      </c>
      <c r="B1990" s="1012" t="s">
        <v>2088</v>
      </c>
      <c r="C1990" s="1012" t="s">
        <v>2816</v>
      </c>
      <c r="D1990" s="1012" t="s">
        <v>2817</v>
      </c>
      <c r="E1990" s="1012" t="s">
        <v>246</v>
      </c>
      <c r="F1990" s="1013">
        <v>39829</v>
      </c>
      <c r="G1990" s="1012" t="s">
        <v>285</v>
      </c>
      <c r="H1990" s="1015">
        <v>5658000</v>
      </c>
      <c r="I1990" s="1015">
        <v>0</v>
      </c>
      <c r="J1990" s="1015">
        <v>6649963.9199999999</v>
      </c>
      <c r="K1990" s="1012" t="s">
        <v>1196</v>
      </c>
      <c r="L1990" s="1015"/>
      <c r="M1990" s="1015"/>
      <c r="N1990" s="1016"/>
      <c r="O1990" s="1015"/>
      <c r="P1990" s="1015"/>
      <c r="Q1990" s="1015"/>
      <c r="R1990" s="1015"/>
      <c r="S1990" s="1016"/>
    </row>
    <row r="1991" spans="1:19">
      <c r="A1991" s="1012" t="s">
        <v>2815</v>
      </c>
      <c r="B1991" s="1012" t="s">
        <v>283</v>
      </c>
      <c r="C1991" s="1012" t="s">
        <v>2816</v>
      </c>
      <c r="D1991" s="1012" t="s">
        <v>2817</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2815</v>
      </c>
      <c r="B1992" s="1012" t="s">
        <v>283</v>
      </c>
      <c r="C1992" s="1012" t="s">
        <v>2816</v>
      </c>
      <c r="D1992" s="1012" t="s">
        <v>2817</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2818</v>
      </c>
      <c r="B1993" s="1012" t="s">
        <v>858</v>
      </c>
      <c r="C1993" s="1012" t="s">
        <v>2819</v>
      </c>
      <c r="D1993" s="1012" t="s">
        <v>2820</v>
      </c>
      <c r="E1993" s="1012" t="s">
        <v>83</v>
      </c>
      <c r="F1993" s="1013">
        <v>39787</v>
      </c>
      <c r="G1993" s="1012" t="s">
        <v>284</v>
      </c>
      <c r="H1993" s="1015">
        <v>20649000</v>
      </c>
      <c r="I1993" s="1015">
        <v>0</v>
      </c>
      <c r="J1993" s="1015">
        <v>28013814.5</v>
      </c>
      <c r="K1993" s="1012" t="s">
        <v>1196</v>
      </c>
      <c r="L1993" s="1015"/>
      <c r="M1993" s="1015"/>
      <c r="N1993" s="1016"/>
      <c r="O1993" s="1015"/>
      <c r="P1993" s="1015"/>
      <c r="Q1993" s="1015"/>
      <c r="R1993" s="1015"/>
      <c r="S1993" s="1016"/>
    </row>
    <row r="1994" spans="1:19">
      <c r="A1994" s="1012" t="s">
        <v>2818</v>
      </c>
      <c r="B1994" s="1012" t="s">
        <v>283</v>
      </c>
      <c r="C1994" s="1012" t="s">
        <v>2819</v>
      </c>
      <c r="D1994" s="1012" t="s">
        <v>2820</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2818</v>
      </c>
      <c r="B1995" s="1012" t="s">
        <v>283</v>
      </c>
      <c r="C1995" s="1012" t="s">
        <v>2819</v>
      </c>
      <c r="D1995" s="1012" t="s">
        <v>2820</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2818</v>
      </c>
      <c r="B1996" s="1012" t="s">
        <v>283</v>
      </c>
      <c r="C1996" s="1012" t="s">
        <v>2819</v>
      </c>
      <c r="D1996" s="1012" t="s">
        <v>2820</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2821</v>
      </c>
      <c r="B1997" s="1012" t="s">
        <v>924</v>
      </c>
      <c r="C1997" s="1012" t="s">
        <v>2822</v>
      </c>
      <c r="D1997" s="1012" t="s">
        <v>2823</v>
      </c>
      <c r="E1997" s="1012" t="s">
        <v>153</v>
      </c>
      <c r="F1997" s="1013">
        <v>39955</v>
      </c>
      <c r="G1997" s="1012" t="s">
        <v>285</v>
      </c>
      <c r="H1997" s="1015">
        <v>9900000</v>
      </c>
      <c r="I1997" s="1015">
        <v>0</v>
      </c>
      <c r="J1997" s="1015">
        <v>12066668.65</v>
      </c>
      <c r="K1997" s="1012" t="s">
        <v>898</v>
      </c>
      <c r="L1997" s="1015"/>
      <c r="M1997" s="1015"/>
      <c r="N1997" s="1016"/>
      <c r="O1997" s="1015"/>
      <c r="P1997" s="1015"/>
      <c r="Q1997" s="1015"/>
      <c r="R1997" s="1015"/>
      <c r="S1997" s="1016"/>
    </row>
    <row r="1998" spans="1:19">
      <c r="A1998" s="1012" t="s">
        <v>2821</v>
      </c>
      <c r="B1998" s="1012" t="s">
        <v>283</v>
      </c>
      <c r="C1998" s="1012" t="s">
        <v>2822</v>
      </c>
      <c r="D1998" s="1012" t="s">
        <v>2823</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2821</v>
      </c>
      <c r="B1999" s="1012" t="s">
        <v>283</v>
      </c>
      <c r="C1999" s="1012" t="s">
        <v>2822</v>
      </c>
      <c r="D1999" s="1012" t="s">
        <v>2823</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2821</v>
      </c>
      <c r="B2000" s="1012" t="s">
        <v>283</v>
      </c>
      <c r="C2000" s="1012" t="s">
        <v>2822</v>
      </c>
      <c r="D2000" s="1012" t="s">
        <v>2823</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2824</v>
      </c>
      <c r="C2001" s="1012" t="s">
        <v>2825</v>
      </c>
      <c r="D2001" s="1012" t="s">
        <v>2826</v>
      </c>
      <c r="E2001" s="1012" t="s">
        <v>109</v>
      </c>
      <c r="F2001" s="1013">
        <v>39983</v>
      </c>
      <c r="G2001" s="1012" t="s">
        <v>67</v>
      </c>
      <c r="H2001" s="1015">
        <v>11926000</v>
      </c>
      <c r="I2001" s="1015">
        <v>0</v>
      </c>
      <c r="J2001" s="1015">
        <v>12948886.4</v>
      </c>
      <c r="K2001" s="1012" t="s">
        <v>1196</v>
      </c>
      <c r="L2001" s="1015"/>
      <c r="M2001" s="1015"/>
      <c r="N2001" s="1016"/>
      <c r="O2001" s="1015"/>
      <c r="P2001" s="1015"/>
      <c r="Q2001" s="1015"/>
      <c r="R2001" s="1015"/>
      <c r="S2001" s="1016"/>
    </row>
    <row r="2002" spans="1:19">
      <c r="A2002" s="1012" t="s">
        <v>106</v>
      </c>
      <c r="B2002" s="1012" t="s">
        <v>283</v>
      </c>
      <c r="C2002" s="1012" t="s">
        <v>2825</v>
      </c>
      <c r="D2002" s="1012" t="s">
        <v>2826</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2827</v>
      </c>
      <c r="B2003" s="1012" t="s">
        <v>924</v>
      </c>
      <c r="C2003" s="1012" t="s">
        <v>2828</v>
      </c>
      <c r="D2003" s="1012" t="s">
        <v>2829</v>
      </c>
      <c r="E2003" s="1012" t="s">
        <v>6</v>
      </c>
      <c r="F2003" s="1013">
        <v>39850</v>
      </c>
      <c r="G2003" s="1012" t="s">
        <v>285</v>
      </c>
      <c r="H2003" s="1015">
        <v>2861000</v>
      </c>
      <c r="I2003" s="1015">
        <v>0</v>
      </c>
      <c r="J2003" s="1015">
        <v>3465216</v>
      </c>
      <c r="K2003" s="1012" t="s">
        <v>1196</v>
      </c>
      <c r="L2003" s="1015"/>
      <c r="M2003" s="1015"/>
      <c r="N2003" s="1016"/>
      <c r="O2003" s="1015"/>
      <c r="P2003" s="1015"/>
      <c r="Q2003" s="1015"/>
      <c r="R2003" s="1015"/>
      <c r="S2003" s="1016"/>
    </row>
    <row r="2004" spans="1:19">
      <c r="A2004" s="1012" t="s">
        <v>2827</v>
      </c>
      <c r="B2004" s="1012" t="s">
        <v>283</v>
      </c>
      <c r="C2004" s="1012" t="s">
        <v>2828</v>
      </c>
      <c r="D2004" s="1012" t="s">
        <v>2829</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2830</v>
      </c>
      <c r="B2005" s="1012" t="s">
        <v>1538</v>
      </c>
      <c r="C2005" s="1012" t="s">
        <v>2831</v>
      </c>
      <c r="D2005" s="1012" t="s">
        <v>2832</v>
      </c>
      <c r="E2005" s="1012" t="s">
        <v>105</v>
      </c>
      <c r="F2005" s="1013">
        <v>39805</v>
      </c>
      <c r="G2005" s="1012" t="s">
        <v>285</v>
      </c>
      <c r="H2005" s="1015">
        <v>10000000</v>
      </c>
      <c r="I2005" s="1015">
        <v>0</v>
      </c>
      <c r="J2005" s="1015">
        <v>12916040.83</v>
      </c>
      <c r="K2005" s="1012" t="s">
        <v>1196</v>
      </c>
      <c r="L2005" s="1015"/>
      <c r="M2005" s="1015"/>
      <c r="N2005" s="1016"/>
      <c r="O2005" s="1015"/>
      <c r="P2005" s="1015"/>
      <c r="Q2005" s="1015"/>
      <c r="R2005" s="1015"/>
      <c r="S2005" s="1016"/>
    </row>
    <row r="2006" spans="1:19">
      <c r="A2006" s="1012" t="s">
        <v>2830</v>
      </c>
      <c r="B2006" s="1012" t="s">
        <v>283</v>
      </c>
      <c r="C2006" s="1012" t="s">
        <v>2831</v>
      </c>
      <c r="D2006" s="1012" t="s">
        <v>2832</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2830</v>
      </c>
      <c r="B2007" s="1012" t="s">
        <v>283</v>
      </c>
      <c r="C2007" s="1012" t="s">
        <v>2831</v>
      </c>
      <c r="D2007" s="1012" t="s">
        <v>2832</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2833</v>
      </c>
      <c r="B2008" s="1012" t="s">
        <v>891</v>
      </c>
      <c r="C2008" s="1012" t="s">
        <v>2834</v>
      </c>
      <c r="D2008" s="1012" t="s">
        <v>2835</v>
      </c>
      <c r="E2008" s="1012" t="s">
        <v>6</v>
      </c>
      <c r="F2008" s="1013">
        <v>39843</v>
      </c>
      <c r="G2008" s="1012" t="s">
        <v>285</v>
      </c>
      <c r="H2008" s="1015">
        <v>7700000</v>
      </c>
      <c r="I2008" s="1015">
        <v>0</v>
      </c>
      <c r="J2008" s="1015">
        <v>9403400.5</v>
      </c>
      <c r="K2008" s="1012" t="s">
        <v>1196</v>
      </c>
      <c r="L2008" s="1015"/>
      <c r="M2008" s="1015"/>
      <c r="N2008" s="1016"/>
      <c r="O2008" s="1015"/>
      <c r="P2008" s="1015"/>
      <c r="Q2008" s="1015"/>
      <c r="R2008" s="1015"/>
      <c r="S2008" s="1016"/>
    </row>
    <row r="2009" spans="1:19">
      <c r="A2009" s="1012" t="s">
        <v>2833</v>
      </c>
      <c r="B2009" s="1012" t="s">
        <v>283</v>
      </c>
      <c r="C2009" s="1012" t="s">
        <v>2834</v>
      </c>
      <c r="D2009" s="1012" t="s">
        <v>2835</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2836</v>
      </c>
      <c r="B2010" s="1012" t="s">
        <v>924</v>
      </c>
      <c r="C2010" s="1012" t="s">
        <v>2837</v>
      </c>
      <c r="D2010" s="1012" t="s">
        <v>2838</v>
      </c>
      <c r="E2010" s="1012" t="s">
        <v>6</v>
      </c>
      <c r="F2010" s="1013">
        <v>39822</v>
      </c>
      <c r="G2010" s="1012" t="s">
        <v>285</v>
      </c>
      <c r="H2010" s="1015">
        <v>5500000</v>
      </c>
      <c r="I2010" s="1015">
        <v>0</v>
      </c>
      <c r="J2010" s="1015">
        <v>2947090.75</v>
      </c>
      <c r="K2010" s="1012" t="s">
        <v>898</v>
      </c>
      <c r="L2010" s="1015"/>
      <c r="M2010" s="1015"/>
      <c r="N2010" s="1016"/>
      <c r="O2010" s="1015"/>
      <c r="P2010" s="1015"/>
      <c r="Q2010" s="1015"/>
      <c r="R2010" s="1015"/>
      <c r="S2010" s="1016"/>
    </row>
    <row r="2011" spans="1:19">
      <c r="A2011" s="1012" t="s">
        <v>2836</v>
      </c>
      <c r="B2011" s="1012" t="s">
        <v>283</v>
      </c>
      <c r="C2011" s="1012" t="s">
        <v>2837</v>
      </c>
      <c r="D2011" s="1012" t="s">
        <v>2838</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2836</v>
      </c>
      <c r="B2012" s="1012" t="s">
        <v>283</v>
      </c>
      <c r="C2012" s="1012" t="s">
        <v>2837</v>
      </c>
      <c r="D2012" s="1012" t="s">
        <v>2838</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2839</v>
      </c>
      <c r="B2013" s="1012" t="s">
        <v>858</v>
      </c>
      <c r="C2013" s="1012" t="s">
        <v>2840</v>
      </c>
      <c r="D2013" s="1012" t="s">
        <v>1953</v>
      </c>
      <c r="E2013" s="1012" t="s">
        <v>246</v>
      </c>
      <c r="F2013" s="1013">
        <v>39794</v>
      </c>
      <c r="G2013" s="1012" t="s">
        <v>284</v>
      </c>
      <c r="H2013" s="1015">
        <v>16019000</v>
      </c>
      <c r="I2013" s="1015">
        <v>0</v>
      </c>
      <c r="J2013" s="1015">
        <v>21311670.48</v>
      </c>
      <c r="K2013" s="1012" t="s">
        <v>1196</v>
      </c>
      <c r="L2013" s="1015"/>
      <c r="M2013" s="1015"/>
      <c r="N2013" s="1016"/>
      <c r="O2013" s="1015"/>
      <c r="P2013" s="1015"/>
      <c r="Q2013" s="1015"/>
      <c r="R2013" s="1015"/>
      <c r="S2013" s="1016"/>
    </row>
    <row r="2014" spans="1:19">
      <c r="A2014" s="1012" t="s">
        <v>2839</v>
      </c>
      <c r="B2014" s="1012" t="s">
        <v>283</v>
      </c>
      <c r="C2014" s="1012" t="s">
        <v>2840</v>
      </c>
      <c r="D2014" s="1012" t="s">
        <v>1953</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2839</v>
      </c>
      <c r="B2015" s="1012" t="s">
        <v>283</v>
      </c>
      <c r="C2015" s="1012" t="s">
        <v>2840</v>
      </c>
      <c r="D2015" s="1012" t="s">
        <v>1953</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2839</v>
      </c>
      <c r="B2016" s="1012" t="s">
        <v>283</v>
      </c>
      <c r="C2016" s="1012" t="s">
        <v>2840</v>
      </c>
      <c r="D2016" s="1012" t="s">
        <v>1953</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2839</v>
      </c>
      <c r="B2017" s="1012" t="s">
        <v>283</v>
      </c>
      <c r="C2017" s="1012" t="s">
        <v>2840</v>
      </c>
      <c r="D2017" s="1012" t="s">
        <v>1953</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2839</v>
      </c>
      <c r="B2018" s="1012" t="s">
        <v>283</v>
      </c>
      <c r="C2018" s="1012" t="s">
        <v>2840</v>
      </c>
      <c r="D2018" s="1012" t="s">
        <v>1953</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2839</v>
      </c>
      <c r="B2019" s="1012" t="s">
        <v>283</v>
      </c>
      <c r="C2019" s="1012" t="s">
        <v>2840</v>
      </c>
      <c r="D2019" s="1012" t="s">
        <v>1953</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2841</v>
      </c>
      <c r="B2020" s="1012" t="s">
        <v>900</v>
      </c>
      <c r="C2020" s="1012" t="s">
        <v>2842</v>
      </c>
      <c r="D2020" s="1012" t="s">
        <v>2843</v>
      </c>
      <c r="E2020" s="1012" t="s">
        <v>1080</v>
      </c>
      <c r="F2020" s="1013">
        <v>40165</v>
      </c>
      <c r="G2020" s="1012" t="s">
        <v>285</v>
      </c>
      <c r="H2020" s="1015">
        <v>1300000</v>
      </c>
      <c r="I2020" s="1015">
        <v>0</v>
      </c>
      <c r="J2020" s="1015">
        <v>1489774.73</v>
      </c>
      <c r="K2020" s="1012" t="s">
        <v>1196</v>
      </c>
      <c r="L2020" s="1015"/>
      <c r="M2020" s="1015"/>
      <c r="N2020" s="1016"/>
      <c r="O2020" s="1015"/>
      <c r="P2020" s="1015"/>
      <c r="Q2020" s="1015"/>
      <c r="R2020" s="1015"/>
      <c r="S2020" s="1016"/>
    </row>
    <row r="2021" spans="1:19">
      <c r="A2021" s="1012" t="s">
        <v>2841</v>
      </c>
      <c r="B2021" s="1012" t="s">
        <v>283</v>
      </c>
      <c r="C2021" s="1012" t="s">
        <v>2842</v>
      </c>
      <c r="D2021" s="1012" t="s">
        <v>2843</v>
      </c>
      <c r="E2021" s="1012" t="s">
        <v>1080</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2844</v>
      </c>
      <c r="B2022" s="1012" t="s">
        <v>858</v>
      </c>
      <c r="C2022" s="1012" t="s">
        <v>2845</v>
      </c>
      <c r="D2022" s="1012" t="s">
        <v>2351</v>
      </c>
      <c r="E2022" s="1012" t="s">
        <v>83</v>
      </c>
      <c r="F2022" s="1013">
        <v>39766</v>
      </c>
      <c r="G2022" s="1012" t="s">
        <v>284</v>
      </c>
      <c r="H2022" s="1015">
        <v>300000000</v>
      </c>
      <c r="I2022" s="1015">
        <v>0</v>
      </c>
      <c r="J2022" s="1015">
        <v>318400781.94</v>
      </c>
      <c r="K2022" s="1012" t="s">
        <v>1196</v>
      </c>
      <c r="L2022" s="1015"/>
      <c r="M2022" s="1015"/>
      <c r="N2022" s="1016"/>
      <c r="O2022" s="1015"/>
      <c r="P2022" s="1015"/>
      <c r="Q2022" s="1015"/>
      <c r="R2022" s="1015"/>
      <c r="S2022" s="1016"/>
    </row>
    <row r="2023" spans="1:19">
      <c r="A2023" s="1012" t="s">
        <v>2844</v>
      </c>
      <c r="B2023" s="1012" t="s">
        <v>283</v>
      </c>
      <c r="C2023" s="1012" t="s">
        <v>2845</v>
      </c>
      <c r="D2023" s="1012" t="s">
        <v>2351</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2844</v>
      </c>
      <c r="B2024" s="1012" t="s">
        <v>283</v>
      </c>
      <c r="C2024" s="1012" t="s">
        <v>2845</v>
      </c>
      <c r="D2024" s="1012" t="s">
        <v>2351</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2844</v>
      </c>
      <c r="B2025" s="1012" t="s">
        <v>283</v>
      </c>
      <c r="C2025" s="1012" t="s">
        <v>2845</v>
      </c>
      <c r="D2025" s="1012" t="s">
        <v>2351</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2844</v>
      </c>
      <c r="B2026" s="1012" t="s">
        <v>283</v>
      </c>
      <c r="C2026" s="1012" t="s">
        <v>2845</v>
      </c>
      <c r="D2026" s="1012" t="s">
        <v>2351</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2846</v>
      </c>
      <c r="B2027" s="1012" t="s">
        <v>2847</v>
      </c>
      <c r="C2027" s="1012" t="s">
        <v>2848</v>
      </c>
      <c r="D2027" s="1012" t="s">
        <v>1362</v>
      </c>
      <c r="E2027" s="1012" t="s">
        <v>166</v>
      </c>
      <c r="F2027" s="1013">
        <v>39990</v>
      </c>
      <c r="G2027" s="1012" t="s">
        <v>285</v>
      </c>
      <c r="H2027" s="1015">
        <v>3000000</v>
      </c>
      <c r="I2027" s="1015">
        <v>0</v>
      </c>
      <c r="J2027" s="1015">
        <v>3503795.81</v>
      </c>
      <c r="K2027" s="1012" t="s">
        <v>1196</v>
      </c>
      <c r="L2027" s="1015"/>
      <c r="M2027" s="1015"/>
      <c r="N2027" s="1016"/>
      <c r="O2027" s="1015"/>
      <c r="P2027" s="1015"/>
      <c r="Q2027" s="1015"/>
      <c r="R2027" s="1015"/>
      <c r="S2027" s="1016"/>
    </row>
    <row r="2028" spans="1:19">
      <c r="A2028" s="1012" t="s">
        <v>2846</v>
      </c>
      <c r="B2028" s="1012" t="s">
        <v>283</v>
      </c>
      <c r="C2028" s="1012" t="s">
        <v>2848</v>
      </c>
      <c r="D2028" s="1012" t="s">
        <v>1362</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2849</v>
      </c>
      <c r="B2029" s="1012"/>
      <c r="C2029" s="1012" t="s">
        <v>2850</v>
      </c>
      <c r="D2029" s="1012" t="s">
        <v>2851</v>
      </c>
      <c r="E2029" s="1012" t="s">
        <v>246</v>
      </c>
      <c r="F2029" s="1013">
        <v>39934</v>
      </c>
      <c r="G2029" s="1012" t="s">
        <v>284</v>
      </c>
      <c r="H2029" s="1015">
        <v>14738000</v>
      </c>
      <c r="I2029" s="1015">
        <v>0</v>
      </c>
      <c r="J2029" s="1015">
        <v>6933870.0499999998</v>
      </c>
      <c r="K2029" s="1012" t="s">
        <v>898</v>
      </c>
      <c r="L2029" s="1015"/>
      <c r="M2029" s="1015"/>
      <c r="N2029" s="1016"/>
      <c r="O2029" s="1015"/>
      <c r="P2029" s="1015"/>
      <c r="Q2029" s="1015"/>
      <c r="R2029" s="1015"/>
      <c r="S2029" s="1016"/>
    </row>
    <row r="2030" spans="1:19">
      <c r="A2030" s="1012" t="s">
        <v>2849</v>
      </c>
      <c r="B2030" s="1012" t="s">
        <v>283</v>
      </c>
      <c r="C2030" s="1012" t="s">
        <v>2850</v>
      </c>
      <c r="D2030" s="1012" t="s">
        <v>2851</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2849</v>
      </c>
      <c r="B2031" s="1012" t="s">
        <v>283</v>
      </c>
      <c r="C2031" s="1012" t="s">
        <v>2850</v>
      </c>
      <c r="D2031" s="1012" t="s">
        <v>2851</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2852</v>
      </c>
      <c r="B2032" s="1012" t="s">
        <v>858</v>
      </c>
      <c r="C2032" s="1012" t="s">
        <v>2853</v>
      </c>
      <c r="D2032" s="1012" t="s">
        <v>2051</v>
      </c>
      <c r="E2032" s="1012" t="s">
        <v>246</v>
      </c>
      <c r="F2032" s="1013">
        <v>39794</v>
      </c>
      <c r="G2032" s="1012" t="s">
        <v>284</v>
      </c>
      <c r="H2032" s="1015">
        <v>71000000</v>
      </c>
      <c r="I2032" s="1015">
        <v>0</v>
      </c>
      <c r="J2032" s="1015">
        <v>118453138.89</v>
      </c>
      <c r="K2032" s="1012" t="s">
        <v>1196</v>
      </c>
      <c r="L2032" s="1015"/>
      <c r="M2032" s="1015"/>
      <c r="N2032" s="1016"/>
      <c r="O2032" s="1015"/>
      <c r="P2032" s="1015"/>
      <c r="Q2032" s="1015"/>
      <c r="R2032" s="1015"/>
      <c r="S2032" s="1016"/>
    </row>
    <row r="2033" spans="1:19">
      <c r="A2033" s="1012" t="s">
        <v>2852</v>
      </c>
      <c r="B2033" s="1012" t="s">
        <v>283</v>
      </c>
      <c r="C2033" s="1012" t="s">
        <v>2853</v>
      </c>
      <c r="D2033" s="1012" t="s">
        <v>2051</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2852</v>
      </c>
      <c r="B2034" s="1012" t="s">
        <v>283</v>
      </c>
      <c r="C2034" s="1012" t="s">
        <v>2853</v>
      </c>
      <c r="D2034" s="1012" t="s">
        <v>2051</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2854</v>
      </c>
      <c r="B2035" s="1012" t="s">
        <v>972</v>
      </c>
      <c r="C2035" s="1012" t="s">
        <v>2855</v>
      </c>
      <c r="D2035" s="1012" t="s">
        <v>2856</v>
      </c>
      <c r="E2035" s="1012" t="s">
        <v>246</v>
      </c>
      <c r="F2035" s="1013">
        <v>39976</v>
      </c>
      <c r="G2035" s="1012" t="s">
        <v>285</v>
      </c>
      <c r="H2035" s="1015">
        <v>4700000</v>
      </c>
      <c r="I2035" s="1015">
        <v>0</v>
      </c>
      <c r="J2035" s="1015">
        <v>3694442.5</v>
      </c>
      <c r="K2035" s="1012" t="s">
        <v>898</v>
      </c>
      <c r="L2035" s="1015"/>
      <c r="M2035" s="1015"/>
      <c r="N2035" s="1016"/>
      <c r="O2035" s="1015"/>
      <c r="P2035" s="1015"/>
      <c r="Q2035" s="1015"/>
      <c r="R2035" s="1015"/>
      <c r="S2035" s="1016"/>
    </row>
    <row r="2036" spans="1:19">
      <c r="A2036" s="1012" t="s">
        <v>2854</v>
      </c>
      <c r="B2036" s="1012" t="s">
        <v>283</v>
      </c>
      <c r="C2036" s="1012" t="s">
        <v>2855</v>
      </c>
      <c r="D2036" s="1012" t="s">
        <v>2856</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2854</v>
      </c>
      <c r="B2037" s="1012" t="s">
        <v>283</v>
      </c>
      <c r="C2037" s="1012" t="s">
        <v>2855</v>
      </c>
      <c r="D2037" s="1012" t="s">
        <v>2856</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2854</v>
      </c>
      <c r="B2038" s="1012" t="s">
        <v>283</v>
      </c>
      <c r="C2038" s="1012" t="s">
        <v>2855</v>
      </c>
      <c r="D2038" s="1012" t="s">
        <v>2856</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2857</v>
      </c>
      <c r="B2039" s="1012" t="s">
        <v>891</v>
      </c>
      <c r="C2039" s="1012" t="s">
        <v>2858</v>
      </c>
      <c r="D2039" s="1012" t="s">
        <v>2859</v>
      </c>
      <c r="E2039" s="1012" t="s">
        <v>166</v>
      </c>
      <c r="F2039" s="1013">
        <v>39927</v>
      </c>
      <c r="G2039" s="1012" t="s">
        <v>285</v>
      </c>
      <c r="H2039" s="1015">
        <v>1500000</v>
      </c>
      <c r="I2039" s="1015">
        <v>0</v>
      </c>
      <c r="J2039" s="1015">
        <v>1898258.59</v>
      </c>
      <c r="K2039" s="1012" t="s">
        <v>1196</v>
      </c>
      <c r="L2039" s="1015"/>
      <c r="M2039" s="1015"/>
      <c r="N2039" s="1016"/>
      <c r="O2039" s="1015"/>
      <c r="P2039" s="1015"/>
      <c r="Q2039" s="1015"/>
      <c r="R2039" s="1015"/>
      <c r="S2039" s="1016"/>
    </row>
    <row r="2040" spans="1:19">
      <c r="A2040" s="1012" t="s">
        <v>2857</v>
      </c>
      <c r="B2040" s="1012" t="s">
        <v>283</v>
      </c>
      <c r="C2040" s="1012" t="s">
        <v>2858</v>
      </c>
      <c r="D2040" s="1012" t="s">
        <v>2859</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2857</v>
      </c>
      <c r="B2041" s="1012" t="s">
        <v>283</v>
      </c>
      <c r="C2041" s="1012" t="s">
        <v>2858</v>
      </c>
      <c r="D2041" s="1012" t="s">
        <v>2859</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2860</v>
      </c>
      <c r="B2042" s="1012"/>
      <c r="C2042" s="1012" t="s">
        <v>2861</v>
      </c>
      <c r="D2042" s="1012" t="s">
        <v>2862</v>
      </c>
      <c r="E2042" s="1012" t="s">
        <v>239</v>
      </c>
      <c r="F2042" s="1013">
        <v>39801</v>
      </c>
      <c r="G2042" s="1012" t="s">
        <v>284</v>
      </c>
      <c r="H2042" s="1015">
        <v>25000000</v>
      </c>
      <c r="I2042" s="1015">
        <v>0</v>
      </c>
      <c r="J2042" s="1015">
        <v>30710646.329999998</v>
      </c>
      <c r="K2042" s="1012" t="s">
        <v>1196</v>
      </c>
      <c r="L2042" s="1015"/>
      <c r="M2042" s="1015"/>
      <c r="N2042" s="1016"/>
      <c r="O2042" s="1015"/>
      <c r="P2042" s="1015"/>
      <c r="Q2042" s="1015"/>
      <c r="R2042" s="1015"/>
      <c r="S2042" s="1016"/>
    </row>
    <row r="2043" spans="1:19">
      <c r="A2043" s="1012" t="s">
        <v>2860</v>
      </c>
      <c r="B2043" s="1012" t="s">
        <v>283</v>
      </c>
      <c r="C2043" s="1012" t="s">
        <v>2861</v>
      </c>
      <c r="D2043" s="1012" t="s">
        <v>2862</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2863</v>
      </c>
      <c r="B2044" s="1012" t="s">
        <v>933</v>
      </c>
      <c r="C2044" s="1012" t="s">
        <v>2864</v>
      </c>
      <c r="D2044" s="1012" t="s">
        <v>2262</v>
      </c>
      <c r="E2044" s="1012" t="s">
        <v>188</v>
      </c>
      <c r="F2044" s="1013">
        <v>39843</v>
      </c>
      <c r="G2044" s="1012" t="s">
        <v>285</v>
      </c>
      <c r="H2044" s="1015">
        <v>110000000</v>
      </c>
      <c r="I2044" s="1015">
        <v>0</v>
      </c>
      <c r="J2044" s="1015">
        <v>131236874.33</v>
      </c>
      <c r="K2044" s="1012" t="s">
        <v>1196</v>
      </c>
      <c r="L2044" s="1015"/>
      <c r="M2044" s="1015"/>
      <c r="N2044" s="1016"/>
      <c r="O2044" s="1015"/>
      <c r="P2044" s="1015"/>
      <c r="Q2044" s="1015"/>
      <c r="R2044" s="1015"/>
      <c r="S2044" s="1016"/>
    </row>
    <row r="2045" spans="1:19">
      <c r="A2045" s="1012" t="s">
        <v>2863</v>
      </c>
      <c r="B2045" s="1012" t="s">
        <v>283</v>
      </c>
      <c r="C2045" s="1012" t="s">
        <v>2864</v>
      </c>
      <c r="D2045" s="1012" t="s">
        <v>2262</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2865</v>
      </c>
      <c r="B2046" s="1012" t="s">
        <v>2795</v>
      </c>
      <c r="C2046" s="1012" t="s">
        <v>2866</v>
      </c>
      <c r="D2046" s="1012" t="s">
        <v>2820</v>
      </c>
      <c r="E2046" s="1012" t="s">
        <v>1072</v>
      </c>
      <c r="F2046" s="1013">
        <v>40158</v>
      </c>
      <c r="G2046" s="1012" t="s">
        <v>285</v>
      </c>
      <c r="H2046" s="1015">
        <v>12000000</v>
      </c>
      <c r="I2046" s="1015">
        <v>0</v>
      </c>
      <c r="J2046" s="1015">
        <v>14731826.23</v>
      </c>
      <c r="K2046" s="1012" t="s">
        <v>1196</v>
      </c>
      <c r="L2046" s="1015"/>
      <c r="M2046" s="1015"/>
      <c r="N2046" s="1016"/>
      <c r="O2046" s="1015"/>
      <c r="P2046" s="1015"/>
      <c r="Q2046" s="1015"/>
      <c r="R2046" s="1015"/>
      <c r="S2046" s="1016"/>
    </row>
    <row r="2047" spans="1:19">
      <c r="A2047" s="1012" t="s">
        <v>2865</v>
      </c>
      <c r="B2047" s="1012" t="s">
        <v>283</v>
      </c>
      <c r="C2047" s="1012" t="s">
        <v>2866</v>
      </c>
      <c r="D2047" s="1012" t="s">
        <v>2820</v>
      </c>
      <c r="E2047" s="1012" t="s">
        <v>1072</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2865</v>
      </c>
      <c r="B2048" s="1012" t="s">
        <v>283</v>
      </c>
      <c r="C2048" s="1012" t="s">
        <v>2866</v>
      </c>
      <c r="D2048" s="1012" t="s">
        <v>2820</v>
      </c>
      <c r="E2048" s="1012" t="s">
        <v>1072</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2865</v>
      </c>
      <c r="B2049" s="1012" t="s">
        <v>283</v>
      </c>
      <c r="C2049" s="1012" t="s">
        <v>2866</v>
      </c>
      <c r="D2049" s="1012" t="s">
        <v>2820</v>
      </c>
      <c r="E2049" s="1012" t="s">
        <v>1072</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2867</v>
      </c>
      <c r="B2050" s="1012" t="s">
        <v>858</v>
      </c>
      <c r="C2050" s="1012" t="s">
        <v>2868</v>
      </c>
      <c r="D2050" s="1012" t="s">
        <v>1122</v>
      </c>
      <c r="E2050" s="1012" t="s">
        <v>1072</v>
      </c>
      <c r="F2050" s="1013">
        <v>39801</v>
      </c>
      <c r="G2050" s="1012" t="s">
        <v>284</v>
      </c>
      <c r="H2050" s="1015">
        <v>22000000</v>
      </c>
      <c r="I2050" s="1015">
        <v>0</v>
      </c>
      <c r="J2050" s="1015">
        <v>23592311.109999999</v>
      </c>
      <c r="K2050" s="1012" t="s">
        <v>1196</v>
      </c>
      <c r="L2050" s="1015"/>
      <c r="M2050" s="1015"/>
      <c r="N2050" s="1016"/>
      <c r="O2050" s="1015"/>
      <c r="P2050" s="1015"/>
      <c r="Q2050" s="1015"/>
      <c r="R2050" s="1015"/>
      <c r="S2050" s="1016"/>
    </row>
    <row r="2051" spans="1:19">
      <c r="A2051" s="1012" t="s">
        <v>2867</v>
      </c>
      <c r="B2051" s="1012" t="s">
        <v>283</v>
      </c>
      <c r="C2051" s="1012" t="s">
        <v>2868</v>
      </c>
      <c r="D2051" s="1012" t="s">
        <v>1122</v>
      </c>
      <c r="E2051" s="1012" t="s">
        <v>1072</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2867</v>
      </c>
      <c r="B2052" s="1012" t="s">
        <v>283</v>
      </c>
      <c r="C2052" s="1012" t="s">
        <v>2868</v>
      </c>
      <c r="D2052" s="1012" t="s">
        <v>1122</v>
      </c>
      <c r="E2052" s="1012" t="s">
        <v>1072</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2869</v>
      </c>
      <c r="B2053" s="1012" t="s">
        <v>1354</v>
      </c>
      <c r="C2053" s="1012" t="s">
        <v>2870</v>
      </c>
      <c r="D2053" s="1012" t="s">
        <v>2871</v>
      </c>
      <c r="E2053" s="1012" t="s">
        <v>188</v>
      </c>
      <c r="F2053" s="1013">
        <v>39829</v>
      </c>
      <c r="G2053" s="1012" t="s">
        <v>284</v>
      </c>
      <c r="H2053" s="1015">
        <v>26380000</v>
      </c>
      <c r="I2053" s="1015">
        <v>0</v>
      </c>
      <c r="J2053" s="1015">
        <v>30628344.449999999</v>
      </c>
      <c r="K2053" s="1012" t="s">
        <v>1196</v>
      </c>
      <c r="L2053" s="1015"/>
      <c r="M2053" s="1015"/>
      <c r="N2053" s="1016"/>
      <c r="O2053" s="1015"/>
      <c r="P2053" s="1015"/>
      <c r="Q2053" s="1015"/>
      <c r="R2053" s="1015"/>
      <c r="S2053" s="1016"/>
    </row>
    <row r="2054" spans="1:19">
      <c r="A2054" s="1012" t="s">
        <v>2869</v>
      </c>
      <c r="B2054" s="1012" t="s">
        <v>283</v>
      </c>
      <c r="C2054" s="1012" t="s">
        <v>2870</v>
      </c>
      <c r="D2054" s="1012" t="s">
        <v>2871</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2869</v>
      </c>
      <c r="B2055" s="1012" t="s">
        <v>283</v>
      </c>
      <c r="C2055" s="1012" t="s">
        <v>2870</v>
      </c>
      <c r="D2055" s="1012" t="s">
        <v>2871</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2872</v>
      </c>
      <c r="B2056" s="1012" t="s">
        <v>858</v>
      </c>
      <c r="C2056" s="1012" t="s">
        <v>2873</v>
      </c>
      <c r="D2056" s="1012" t="s">
        <v>1749</v>
      </c>
      <c r="E2056" s="1012" t="s">
        <v>188</v>
      </c>
      <c r="F2056" s="1013">
        <v>39766</v>
      </c>
      <c r="G2056" s="1012" t="s">
        <v>284</v>
      </c>
      <c r="H2056" s="1015">
        <v>200000000</v>
      </c>
      <c r="I2056" s="1015">
        <v>0</v>
      </c>
      <c r="J2056" s="1015">
        <v>220749985.18000001</v>
      </c>
      <c r="K2056" s="1012" t="s">
        <v>1196</v>
      </c>
      <c r="L2056" s="1015"/>
      <c r="M2056" s="1015"/>
      <c r="N2056" s="1016"/>
      <c r="O2056" s="1015"/>
      <c r="P2056" s="1015"/>
      <c r="Q2056" s="1015"/>
      <c r="R2056" s="1015"/>
      <c r="S2056" s="1016"/>
    </row>
    <row r="2057" spans="1:19">
      <c r="A2057" s="1012" t="s">
        <v>2872</v>
      </c>
      <c r="B2057" s="1012" t="s">
        <v>283</v>
      </c>
      <c r="C2057" s="1012" t="s">
        <v>2873</v>
      </c>
      <c r="D2057" s="1012" t="s">
        <v>1749</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2872</v>
      </c>
      <c r="B2058" s="1012" t="s">
        <v>283</v>
      </c>
      <c r="C2058" s="1012" t="s">
        <v>2873</v>
      </c>
      <c r="D2058" s="1012" t="s">
        <v>1749</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2874</v>
      </c>
      <c r="B2059" s="1012" t="s">
        <v>1930</v>
      </c>
      <c r="C2059" s="1012" t="s">
        <v>2875</v>
      </c>
      <c r="D2059" s="1012" t="s">
        <v>2876</v>
      </c>
      <c r="E2059" s="1012" t="s">
        <v>246</v>
      </c>
      <c r="F2059" s="1013">
        <v>39843</v>
      </c>
      <c r="G2059" s="1012" t="s">
        <v>284</v>
      </c>
      <c r="H2059" s="1015">
        <v>6633000</v>
      </c>
      <c r="I2059" s="1015">
        <v>0</v>
      </c>
      <c r="J2059" s="1015">
        <v>15317317.859999999</v>
      </c>
      <c r="K2059" s="1012" t="s">
        <v>1196</v>
      </c>
      <c r="L2059" s="1015"/>
      <c r="M2059" s="1015"/>
      <c r="N2059" s="1016"/>
      <c r="O2059" s="1015"/>
      <c r="P2059" s="1015"/>
      <c r="Q2059" s="1015"/>
      <c r="R2059" s="1015"/>
      <c r="S2059" s="1016"/>
    </row>
    <row r="2060" spans="1:19">
      <c r="A2060" s="1012" t="s">
        <v>2874</v>
      </c>
      <c r="B2060" s="1012" t="s">
        <v>283</v>
      </c>
      <c r="C2060" s="1012" t="s">
        <v>2875</v>
      </c>
      <c r="D2060" s="1012" t="s">
        <v>2876</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2874</v>
      </c>
      <c r="B2061" s="1012" t="s">
        <v>283</v>
      </c>
      <c r="C2061" s="1012" t="s">
        <v>2875</v>
      </c>
      <c r="D2061" s="1012" t="s">
        <v>2876</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2877</v>
      </c>
      <c r="B2062" s="1012" t="s">
        <v>972</v>
      </c>
      <c r="C2062" s="1012" t="s">
        <v>2878</v>
      </c>
      <c r="D2062" s="1012" t="s">
        <v>2879</v>
      </c>
      <c r="E2062" s="1012" t="s">
        <v>217</v>
      </c>
      <c r="F2062" s="1013">
        <v>39990</v>
      </c>
      <c r="G2062" s="1012" t="s">
        <v>285</v>
      </c>
      <c r="H2062" s="1015">
        <v>5625000</v>
      </c>
      <c r="I2062" s="1015">
        <v>0</v>
      </c>
      <c r="J2062" s="1015">
        <v>6398893.4400000004</v>
      </c>
      <c r="K2062" s="1012" t="s">
        <v>898</v>
      </c>
      <c r="L2062" s="1015"/>
      <c r="M2062" s="1015"/>
      <c r="N2062" s="1016"/>
      <c r="O2062" s="1015"/>
      <c r="P2062" s="1015"/>
      <c r="Q2062" s="1015"/>
      <c r="R2062" s="1015"/>
      <c r="S2062" s="1016"/>
    </row>
    <row r="2063" spans="1:19">
      <c r="A2063" s="1012" t="s">
        <v>2877</v>
      </c>
      <c r="B2063" s="1012" t="s">
        <v>283</v>
      </c>
      <c r="C2063" s="1012" t="s">
        <v>2878</v>
      </c>
      <c r="D2063" s="1012" t="s">
        <v>2879</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2877</v>
      </c>
      <c r="B2064" s="1012" t="s">
        <v>283</v>
      </c>
      <c r="C2064" s="1012" t="s">
        <v>2878</v>
      </c>
      <c r="D2064" s="1012" t="s">
        <v>2879</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2877</v>
      </c>
      <c r="B2065" s="1012" t="s">
        <v>283</v>
      </c>
      <c r="C2065" s="1012" t="s">
        <v>2878</v>
      </c>
      <c r="D2065" s="1012" t="s">
        <v>2879</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2877</v>
      </c>
      <c r="B2066" s="1012" t="s">
        <v>283</v>
      </c>
      <c r="C2066" s="1012" t="s">
        <v>2878</v>
      </c>
      <c r="D2066" s="1012" t="s">
        <v>2879</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2880</v>
      </c>
      <c r="B2067" s="1012" t="s">
        <v>858</v>
      </c>
      <c r="C2067" s="1012" t="s">
        <v>2881</v>
      </c>
      <c r="D2067" s="1012" t="s">
        <v>2882</v>
      </c>
      <c r="E2067" s="1012" t="s">
        <v>149</v>
      </c>
      <c r="F2067" s="1013">
        <v>39773</v>
      </c>
      <c r="G2067" s="1012" t="s">
        <v>284</v>
      </c>
      <c r="H2067" s="1015">
        <v>400000000</v>
      </c>
      <c r="I2067" s="1015">
        <v>0</v>
      </c>
      <c r="J2067" s="1015">
        <v>457333286.50999999</v>
      </c>
      <c r="K2067" s="1012" t="s">
        <v>1196</v>
      </c>
      <c r="L2067" s="1015"/>
      <c r="M2067" s="1015"/>
      <c r="N2067" s="1016"/>
      <c r="O2067" s="1015"/>
      <c r="P2067" s="1015"/>
      <c r="Q2067" s="1015"/>
      <c r="R2067" s="1015"/>
      <c r="S2067" s="1016"/>
    </row>
    <row r="2068" spans="1:19">
      <c r="A2068" s="1012" t="s">
        <v>2880</v>
      </c>
      <c r="B2068" s="1012" t="s">
        <v>283</v>
      </c>
      <c r="C2068" s="1012" t="s">
        <v>2881</v>
      </c>
      <c r="D2068" s="1012" t="s">
        <v>2882</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2880</v>
      </c>
      <c r="B2069" s="1012" t="s">
        <v>283</v>
      </c>
      <c r="C2069" s="1012" t="s">
        <v>2881</v>
      </c>
      <c r="D2069" s="1012" t="s">
        <v>2882</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2880</v>
      </c>
      <c r="B2070" s="1012" t="s">
        <v>283</v>
      </c>
      <c r="C2070" s="1012" t="s">
        <v>2881</v>
      </c>
      <c r="D2070" s="1012" t="s">
        <v>2882</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2880</v>
      </c>
      <c r="B2071" s="1012" t="s">
        <v>283</v>
      </c>
      <c r="C2071" s="1012" t="s">
        <v>2881</v>
      </c>
      <c r="D2071" s="1012" t="s">
        <v>2882</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2883</v>
      </c>
      <c r="B2072" s="1012" t="s">
        <v>858</v>
      </c>
      <c r="C2072" s="1012" t="s">
        <v>2884</v>
      </c>
      <c r="D2072" s="1012" t="s">
        <v>1485</v>
      </c>
      <c r="E2072" s="1012" t="s">
        <v>109</v>
      </c>
      <c r="F2072" s="1013">
        <v>39749</v>
      </c>
      <c r="G2072" s="1012" t="s">
        <v>284</v>
      </c>
      <c r="H2072" s="1015">
        <v>25000000000</v>
      </c>
      <c r="I2072" s="1015">
        <v>0</v>
      </c>
      <c r="J2072" s="1015">
        <v>27281347113.950001</v>
      </c>
      <c r="K2072" s="1012" t="s">
        <v>1196</v>
      </c>
      <c r="L2072" s="1015"/>
      <c r="M2072" s="1015"/>
      <c r="N2072" s="1016"/>
      <c r="O2072" s="1015"/>
      <c r="P2072" s="1015"/>
      <c r="Q2072" s="1015"/>
      <c r="R2072" s="1015"/>
      <c r="S2072" s="1016"/>
    </row>
    <row r="2073" spans="1:19">
      <c r="A2073" s="1012" t="s">
        <v>2883</v>
      </c>
      <c r="B2073" s="1012" t="s">
        <v>283</v>
      </c>
      <c r="C2073" s="1012" t="s">
        <v>2884</v>
      </c>
      <c r="D2073" s="1012" t="s">
        <v>1485</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2883</v>
      </c>
      <c r="B2074" s="1012" t="s">
        <v>283</v>
      </c>
      <c r="C2074" s="1012" t="s">
        <v>2884</v>
      </c>
      <c r="D2074" s="1012" t="s">
        <v>1485</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2885</v>
      </c>
      <c r="B2075" s="1012" t="s">
        <v>858</v>
      </c>
      <c r="C2075" s="1012" t="s">
        <v>2886</v>
      </c>
      <c r="D2075" s="1012" t="s">
        <v>2887</v>
      </c>
      <c r="E2075" s="1012" t="s">
        <v>1238</v>
      </c>
      <c r="F2075" s="1013">
        <v>39787</v>
      </c>
      <c r="G2075" s="1012" t="s">
        <v>284</v>
      </c>
      <c r="H2075" s="1015">
        <v>75000000</v>
      </c>
      <c r="I2075" s="1015">
        <v>0</v>
      </c>
      <c r="J2075" s="1015">
        <v>78804166.670000002</v>
      </c>
      <c r="K2075" s="1012" t="s">
        <v>1196</v>
      </c>
      <c r="L2075" s="1015"/>
      <c r="M2075" s="1015"/>
      <c r="N2075" s="1016"/>
      <c r="O2075" s="1015"/>
      <c r="P2075" s="1015"/>
      <c r="Q2075" s="1015"/>
      <c r="R2075" s="1015"/>
      <c r="S2075" s="1016"/>
    </row>
    <row r="2076" spans="1:19">
      <c r="A2076" s="1012" t="s">
        <v>2885</v>
      </c>
      <c r="B2076" s="1012" t="s">
        <v>283</v>
      </c>
      <c r="C2076" s="1012" t="s">
        <v>2886</v>
      </c>
      <c r="D2076" s="1012" t="s">
        <v>2887</v>
      </c>
      <c r="E2076" s="1012" t="s">
        <v>1238</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2885</v>
      </c>
      <c r="B2077" s="1012" t="s">
        <v>283</v>
      </c>
      <c r="C2077" s="1012" t="s">
        <v>2886</v>
      </c>
      <c r="D2077" s="1012" t="s">
        <v>2887</v>
      </c>
      <c r="E2077" s="1012" t="s">
        <v>1238</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2888</v>
      </c>
      <c r="B2078" s="1012" t="s">
        <v>858</v>
      </c>
      <c r="C2078" s="1012" t="s">
        <v>2889</v>
      </c>
      <c r="D2078" s="1012" t="s">
        <v>2890</v>
      </c>
      <c r="E2078" s="1012" t="s">
        <v>1865</v>
      </c>
      <c r="F2078" s="1013">
        <v>39813</v>
      </c>
      <c r="G2078" s="1012" t="s">
        <v>284</v>
      </c>
      <c r="H2078" s="1015">
        <v>36000000</v>
      </c>
      <c r="I2078" s="1015">
        <v>0</v>
      </c>
      <c r="J2078" s="1015">
        <v>41195000</v>
      </c>
      <c r="K2078" s="1012" t="s">
        <v>1196</v>
      </c>
      <c r="L2078" s="1015"/>
      <c r="M2078" s="1015"/>
      <c r="N2078" s="1016"/>
      <c r="O2078" s="1015"/>
      <c r="P2078" s="1015"/>
      <c r="Q2078" s="1015"/>
      <c r="R2078" s="1015"/>
      <c r="S2078" s="1016"/>
    </row>
    <row r="2079" spans="1:19">
      <c r="A2079" s="1012" t="s">
        <v>2888</v>
      </c>
      <c r="B2079" s="1012" t="s">
        <v>283</v>
      </c>
      <c r="C2079" s="1012" t="s">
        <v>2889</v>
      </c>
      <c r="D2079" s="1012" t="s">
        <v>2890</v>
      </c>
      <c r="E2079" s="1012" t="s">
        <v>1865</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2888</v>
      </c>
      <c r="B2080" s="1012" t="s">
        <v>283</v>
      </c>
      <c r="C2080" s="1012" t="s">
        <v>2889</v>
      </c>
      <c r="D2080" s="1012" t="s">
        <v>2890</v>
      </c>
      <c r="E2080" s="1012" t="s">
        <v>1865</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2891</v>
      </c>
      <c r="B2081" s="1012" t="s">
        <v>858</v>
      </c>
      <c r="C2081" s="1012" t="s">
        <v>2892</v>
      </c>
      <c r="D2081" s="1012" t="s">
        <v>2893</v>
      </c>
      <c r="E2081" s="1012" t="s">
        <v>6</v>
      </c>
      <c r="F2081" s="1013">
        <v>39857</v>
      </c>
      <c r="G2081" s="1012" t="s">
        <v>284</v>
      </c>
      <c r="H2081" s="1015">
        <v>83726000</v>
      </c>
      <c r="I2081" s="1015">
        <v>0</v>
      </c>
      <c r="J2081" s="1015">
        <v>87360236.609999999</v>
      </c>
      <c r="K2081" s="1012" t="s">
        <v>1196</v>
      </c>
      <c r="L2081" s="1015"/>
      <c r="M2081" s="1015"/>
      <c r="N2081" s="1016"/>
      <c r="O2081" s="1015"/>
      <c r="P2081" s="1015"/>
      <c r="Q2081" s="1015"/>
      <c r="R2081" s="1015"/>
      <c r="S2081" s="1016"/>
    </row>
    <row r="2082" spans="1:19">
      <c r="A2082" s="1012" t="s">
        <v>2891</v>
      </c>
      <c r="B2082" s="1012" t="s">
        <v>283</v>
      </c>
      <c r="C2082" s="1012" t="s">
        <v>2892</v>
      </c>
      <c r="D2082" s="1012" t="s">
        <v>2893</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2891</v>
      </c>
      <c r="B2083" s="1012" t="s">
        <v>283</v>
      </c>
      <c r="C2083" s="1012" t="s">
        <v>2892</v>
      </c>
      <c r="D2083" s="1012" t="s">
        <v>2893</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2891</v>
      </c>
      <c r="B2084" s="1012" t="s">
        <v>283</v>
      </c>
      <c r="C2084" s="1012" t="s">
        <v>2892</v>
      </c>
      <c r="D2084" s="1012" t="s">
        <v>2893</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2894</v>
      </c>
      <c r="B2085" s="1012" t="s">
        <v>1013</v>
      </c>
      <c r="C2085" s="1012" t="s">
        <v>2895</v>
      </c>
      <c r="D2085" s="1012" t="s">
        <v>1018</v>
      </c>
      <c r="E2085" s="1012" t="s">
        <v>1019</v>
      </c>
      <c r="F2085" s="1013">
        <v>39773</v>
      </c>
      <c r="G2085" s="1012" t="s">
        <v>284</v>
      </c>
      <c r="H2085" s="1015">
        <v>140000000</v>
      </c>
      <c r="I2085" s="1015">
        <v>0</v>
      </c>
      <c r="J2085" s="1015">
        <v>160365000</v>
      </c>
      <c r="K2085" s="1012" t="s">
        <v>1196</v>
      </c>
      <c r="L2085" s="1015"/>
      <c r="M2085" s="1015"/>
      <c r="N2085" s="1016"/>
      <c r="O2085" s="1015"/>
      <c r="P2085" s="1015"/>
      <c r="Q2085" s="1015"/>
      <c r="R2085" s="1015"/>
      <c r="S2085" s="1016"/>
    </row>
    <row r="2086" spans="1:19">
      <c r="A2086" s="1012" t="s">
        <v>2894</v>
      </c>
      <c r="B2086" s="1012" t="s">
        <v>283</v>
      </c>
      <c r="C2086" s="1012" t="s">
        <v>2895</v>
      </c>
      <c r="D2086" s="1012" t="s">
        <v>1018</v>
      </c>
      <c r="E2086" s="1012" t="s">
        <v>1019</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2894</v>
      </c>
      <c r="B2087" s="1012" t="s">
        <v>283</v>
      </c>
      <c r="C2087" s="1012" t="s">
        <v>2895</v>
      </c>
      <c r="D2087" s="1012" t="s">
        <v>1018</v>
      </c>
      <c r="E2087" s="1012" t="s">
        <v>1019</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2896</v>
      </c>
      <c r="B2088" s="1012" t="s">
        <v>2897</v>
      </c>
      <c r="C2088" s="1012" t="s">
        <v>2898</v>
      </c>
      <c r="D2088" s="1012" t="s">
        <v>2899</v>
      </c>
      <c r="E2088" s="1012" t="s">
        <v>6</v>
      </c>
      <c r="F2088" s="1013">
        <v>39805</v>
      </c>
      <c r="G2088" s="1012" t="s">
        <v>285</v>
      </c>
      <c r="H2088" s="1015">
        <v>7290000</v>
      </c>
      <c r="I2088" s="1015">
        <v>0</v>
      </c>
      <c r="J2088" s="1015">
        <v>554083</v>
      </c>
      <c r="K2088" s="1012" t="s">
        <v>1099</v>
      </c>
      <c r="L2088" s="1015"/>
      <c r="M2088" s="1015"/>
      <c r="N2088" s="1016"/>
      <c r="O2088" s="1015"/>
      <c r="P2088" s="1015"/>
      <c r="Q2088" s="1015"/>
      <c r="R2088" s="1015"/>
      <c r="S2088" s="1016"/>
    </row>
    <row r="2089" spans="1:19">
      <c r="A2089" s="1012" t="s">
        <v>2896</v>
      </c>
      <c r="B2089" s="1012" t="s">
        <v>283</v>
      </c>
      <c r="C2089" s="1012" t="s">
        <v>2898</v>
      </c>
      <c r="D2089" s="1012" t="s">
        <v>2899</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2900</v>
      </c>
      <c r="B2090" s="1012" t="s">
        <v>1077</v>
      </c>
      <c r="C2090" s="1012" t="s">
        <v>2901</v>
      </c>
      <c r="D2090" s="1012" t="s">
        <v>2902</v>
      </c>
      <c r="E2090" s="1012" t="s">
        <v>89</v>
      </c>
      <c r="F2090" s="1013">
        <v>39805</v>
      </c>
      <c r="G2090" s="1012" t="s">
        <v>285</v>
      </c>
      <c r="H2090" s="1015">
        <v>6855000</v>
      </c>
      <c r="I2090" s="1015">
        <v>0</v>
      </c>
      <c r="J2090" s="1015">
        <v>13053910.869999999</v>
      </c>
      <c r="K2090" s="1012" t="s">
        <v>898</v>
      </c>
      <c r="L2090" s="1015"/>
      <c r="M2090" s="1015"/>
      <c r="N2090" s="1016"/>
      <c r="O2090" s="1015"/>
      <c r="P2090" s="1015"/>
      <c r="Q2090" s="1015"/>
      <c r="R2090" s="1015"/>
      <c r="S2090" s="1016"/>
    </row>
    <row r="2091" spans="1:19">
      <c r="A2091" s="1012" t="s">
        <v>2900</v>
      </c>
      <c r="B2091" s="1012" t="s">
        <v>283</v>
      </c>
      <c r="C2091" s="1012" t="s">
        <v>2901</v>
      </c>
      <c r="D2091" s="1012" t="s">
        <v>2902</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2900</v>
      </c>
      <c r="B2092" s="1012" t="s">
        <v>283</v>
      </c>
      <c r="C2092" s="1012" t="s">
        <v>2901</v>
      </c>
      <c r="D2092" s="1012" t="s">
        <v>2902</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2900</v>
      </c>
      <c r="B2093" s="1012" t="s">
        <v>283</v>
      </c>
      <c r="C2093" s="1012" t="s">
        <v>2901</v>
      </c>
      <c r="D2093" s="1012" t="s">
        <v>2902</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2900</v>
      </c>
      <c r="B2094" s="1012" t="s">
        <v>283</v>
      </c>
      <c r="C2094" s="1012" t="s">
        <v>2901</v>
      </c>
      <c r="D2094" s="1012" t="s">
        <v>2902</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2903</v>
      </c>
      <c r="B2095" s="1012" t="s">
        <v>2904</v>
      </c>
      <c r="C2095" s="1012" t="s">
        <v>2905</v>
      </c>
      <c r="D2095" s="1012" t="s">
        <v>2906</v>
      </c>
      <c r="E2095" s="1012" t="s">
        <v>1231</v>
      </c>
      <c r="F2095" s="1013">
        <v>39948</v>
      </c>
      <c r="G2095" s="1012" t="s">
        <v>285</v>
      </c>
      <c r="H2095" s="1015">
        <v>4700000</v>
      </c>
      <c r="I2095" s="1015">
        <v>0</v>
      </c>
      <c r="J2095" s="1015">
        <v>5842197.9199999999</v>
      </c>
      <c r="K2095" s="1012" t="s">
        <v>1196</v>
      </c>
      <c r="L2095" s="1015"/>
      <c r="M2095" s="1015"/>
      <c r="N2095" s="1016"/>
      <c r="O2095" s="1015"/>
      <c r="P2095" s="1015"/>
      <c r="Q2095" s="1015"/>
      <c r="R2095" s="1015"/>
      <c r="S2095" s="1016"/>
    </row>
    <row r="2096" spans="1:19">
      <c r="A2096" s="1012" t="s">
        <v>2903</v>
      </c>
      <c r="B2096" s="1012" t="s">
        <v>283</v>
      </c>
      <c r="C2096" s="1012" t="s">
        <v>2905</v>
      </c>
      <c r="D2096" s="1012" t="s">
        <v>2906</v>
      </c>
      <c r="E2096" s="1012" t="s">
        <v>1231</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2907</v>
      </c>
      <c r="B2097" s="1012" t="s">
        <v>924</v>
      </c>
      <c r="C2097" s="1012" t="s">
        <v>2908</v>
      </c>
      <c r="D2097" s="1012" t="s">
        <v>2556</v>
      </c>
      <c r="E2097" s="1012" t="s">
        <v>42</v>
      </c>
      <c r="F2097" s="1013">
        <v>39864</v>
      </c>
      <c r="G2097" s="1012" t="s">
        <v>285</v>
      </c>
      <c r="H2097" s="1015">
        <v>16800000</v>
      </c>
      <c r="I2097" s="1015">
        <v>0</v>
      </c>
      <c r="J2097" s="1015">
        <v>20275427.100000001</v>
      </c>
      <c r="K2097" s="1012" t="s">
        <v>898</v>
      </c>
      <c r="L2097" s="1015"/>
      <c r="M2097" s="1015"/>
      <c r="N2097" s="1016"/>
      <c r="O2097" s="1015"/>
      <c r="P2097" s="1015"/>
      <c r="Q2097" s="1015"/>
      <c r="R2097" s="1015"/>
      <c r="S2097" s="1016"/>
    </row>
    <row r="2098" spans="1:19">
      <c r="A2098" s="1012" t="s">
        <v>2907</v>
      </c>
      <c r="B2098" s="1012" t="s">
        <v>283</v>
      </c>
      <c r="C2098" s="1012" t="s">
        <v>2908</v>
      </c>
      <c r="D2098" s="1012" t="s">
        <v>2556</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2907</v>
      </c>
      <c r="B2099" s="1012" t="s">
        <v>283</v>
      </c>
      <c r="C2099" s="1012" t="s">
        <v>2908</v>
      </c>
      <c r="D2099" s="1012" t="s">
        <v>2556</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2907</v>
      </c>
      <c r="B2100" s="1012" t="s">
        <v>283</v>
      </c>
      <c r="C2100" s="1012" t="s">
        <v>2908</v>
      </c>
      <c r="D2100" s="1012" t="s">
        <v>2556</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2909</v>
      </c>
      <c r="B2101" s="1012"/>
      <c r="C2101" s="1012" t="s">
        <v>2910</v>
      </c>
      <c r="D2101" s="1012" t="s">
        <v>1718</v>
      </c>
      <c r="E2101" s="1012" t="s">
        <v>52</v>
      </c>
      <c r="F2101" s="1013">
        <v>39801</v>
      </c>
      <c r="G2101" s="1012" t="s">
        <v>284</v>
      </c>
      <c r="H2101" s="1015">
        <v>300000000</v>
      </c>
      <c r="I2101" s="1015">
        <v>0</v>
      </c>
      <c r="J2101" s="1015">
        <v>343733333.32999998</v>
      </c>
      <c r="K2101" s="1012" t="s">
        <v>1196</v>
      </c>
      <c r="L2101" s="1015"/>
      <c r="M2101" s="1015"/>
      <c r="N2101" s="1016"/>
      <c r="O2101" s="1015"/>
      <c r="P2101" s="1015"/>
      <c r="Q2101" s="1015"/>
      <c r="R2101" s="1015"/>
      <c r="S2101" s="1016"/>
    </row>
    <row r="2102" spans="1:19">
      <c r="A2102" s="1012" t="s">
        <v>2909</v>
      </c>
      <c r="B2102" s="1012" t="s">
        <v>283</v>
      </c>
      <c r="C2102" s="1012" t="s">
        <v>2910</v>
      </c>
      <c r="D2102" s="1012" t="s">
        <v>1718</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2911</v>
      </c>
      <c r="B2103" s="1012" t="s">
        <v>858</v>
      </c>
      <c r="C2103" s="1012" t="s">
        <v>2912</v>
      </c>
      <c r="D2103" s="1012" t="s">
        <v>2690</v>
      </c>
      <c r="E2103" s="1012" t="s">
        <v>289</v>
      </c>
      <c r="F2103" s="1013">
        <v>39794</v>
      </c>
      <c r="G2103" s="1012" t="s">
        <v>284</v>
      </c>
      <c r="H2103" s="1015">
        <v>330000000</v>
      </c>
      <c r="I2103" s="1015">
        <v>0</v>
      </c>
      <c r="J2103" s="1015">
        <v>369920833.32999998</v>
      </c>
      <c r="K2103" s="1012" t="s">
        <v>1196</v>
      </c>
      <c r="L2103" s="1015"/>
      <c r="M2103" s="1015"/>
      <c r="N2103" s="1016"/>
      <c r="O2103" s="1015"/>
      <c r="P2103" s="1015"/>
      <c r="Q2103" s="1015"/>
      <c r="R2103" s="1015"/>
      <c r="S2103" s="1016"/>
    </row>
    <row r="2104" spans="1:19">
      <c r="A2104" s="1012" t="s">
        <v>2911</v>
      </c>
      <c r="B2104" s="1012" t="s">
        <v>283</v>
      </c>
      <c r="C2104" s="1012" t="s">
        <v>2912</v>
      </c>
      <c r="D2104" s="1012" t="s">
        <v>2690</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2913</v>
      </c>
      <c r="B2105" s="1012"/>
      <c r="C2105" s="1012" t="s">
        <v>2914</v>
      </c>
      <c r="D2105" s="1012" t="s">
        <v>882</v>
      </c>
      <c r="E2105" s="1012" t="s">
        <v>6</v>
      </c>
      <c r="F2105" s="1013">
        <v>39794</v>
      </c>
      <c r="G2105" s="1012" t="s">
        <v>284</v>
      </c>
      <c r="H2105" s="1015">
        <v>62158000</v>
      </c>
      <c r="I2105" s="1015">
        <v>0</v>
      </c>
      <c r="J2105" s="1015">
        <v>68809170.519999996</v>
      </c>
      <c r="K2105" s="1012" t="s">
        <v>898</v>
      </c>
      <c r="L2105" s="1015"/>
      <c r="M2105" s="1015"/>
      <c r="N2105" s="1016"/>
      <c r="O2105" s="1015"/>
      <c r="P2105" s="1015"/>
      <c r="Q2105" s="1015"/>
      <c r="R2105" s="1015"/>
      <c r="S2105" s="1016"/>
    </row>
    <row r="2106" spans="1:19">
      <c r="A2106" s="1012" t="s">
        <v>2913</v>
      </c>
      <c r="B2106" s="1012" t="s">
        <v>283</v>
      </c>
      <c r="C2106" s="1012" t="s">
        <v>2914</v>
      </c>
      <c r="D2106" s="1012" t="s">
        <v>882</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2913</v>
      </c>
      <c r="B2107" s="1012" t="s">
        <v>283</v>
      </c>
      <c r="C2107" s="1012" t="s">
        <v>2914</v>
      </c>
      <c r="D2107" s="1012" t="s">
        <v>882</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2915</v>
      </c>
      <c r="B2108" s="1012" t="s">
        <v>858</v>
      </c>
      <c r="C2108" s="1012" t="s">
        <v>2916</v>
      </c>
      <c r="D2108" s="1012" t="s">
        <v>2917</v>
      </c>
      <c r="E2108" s="1012" t="s">
        <v>89</v>
      </c>
      <c r="F2108" s="1013">
        <v>39801</v>
      </c>
      <c r="G2108" s="1012" t="s">
        <v>284</v>
      </c>
      <c r="H2108" s="1015">
        <v>250000000</v>
      </c>
      <c r="I2108" s="1015">
        <v>0</v>
      </c>
      <c r="J2108" s="1015">
        <v>300704730.81</v>
      </c>
      <c r="K2108" s="1012" t="s">
        <v>1196</v>
      </c>
      <c r="L2108" s="1015"/>
      <c r="M2108" s="1015"/>
      <c r="N2108" s="1016"/>
      <c r="O2108" s="1015"/>
      <c r="P2108" s="1015"/>
      <c r="Q2108" s="1015"/>
      <c r="R2108" s="1015"/>
      <c r="S2108" s="1016"/>
    </row>
    <row r="2109" spans="1:19">
      <c r="A2109" s="1012" t="s">
        <v>2915</v>
      </c>
      <c r="B2109" s="1012" t="s">
        <v>283</v>
      </c>
      <c r="C2109" s="1012" t="s">
        <v>2916</v>
      </c>
      <c r="D2109" s="1012" t="s">
        <v>2917</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2915</v>
      </c>
      <c r="B2110" s="1012" t="s">
        <v>283</v>
      </c>
      <c r="C2110" s="1012" t="s">
        <v>2916</v>
      </c>
      <c r="D2110" s="1012" t="s">
        <v>2917</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2918</v>
      </c>
      <c r="B2111" s="1012" t="s">
        <v>905</v>
      </c>
      <c r="C2111" s="1012" t="s">
        <v>2919</v>
      </c>
      <c r="D2111" s="1012" t="s">
        <v>2920</v>
      </c>
      <c r="E2111" s="1012" t="s">
        <v>15</v>
      </c>
      <c r="F2111" s="1013">
        <v>39948</v>
      </c>
      <c r="G2111" s="1012" t="s">
        <v>285</v>
      </c>
      <c r="H2111" s="1015">
        <v>2720000</v>
      </c>
      <c r="I2111" s="1015">
        <v>0</v>
      </c>
      <c r="J2111" s="1015">
        <v>2780391.21</v>
      </c>
      <c r="K2111" s="1012" t="s">
        <v>898</v>
      </c>
      <c r="L2111" s="1015"/>
      <c r="M2111" s="1015"/>
      <c r="N2111" s="1016"/>
      <c r="O2111" s="1015"/>
      <c r="P2111" s="1015"/>
      <c r="Q2111" s="1015"/>
      <c r="R2111" s="1015"/>
      <c r="S2111" s="1016"/>
    </row>
    <row r="2112" spans="1:19">
      <c r="A2112" s="1012" t="s">
        <v>2918</v>
      </c>
      <c r="B2112" s="1012" t="s">
        <v>283</v>
      </c>
      <c r="C2112" s="1012" t="s">
        <v>2919</v>
      </c>
      <c r="D2112" s="1012" t="s">
        <v>2920</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2918</v>
      </c>
      <c r="B2113" s="1012" t="s">
        <v>283</v>
      </c>
      <c r="C2113" s="1012" t="s">
        <v>2919</v>
      </c>
      <c r="D2113" s="1012" t="s">
        <v>2920</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2921</v>
      </c>
      <c r="B2114" s="1012"/>
      <c r="C2114" s="1012" t="s">
        <v>2922</v>
      </c>
      <c r="D2114" s="1012" t="s">
        <v>2690</v>
      </c>
      <c r="E2114" s="1012" t="s">
        <v>289</v>
      </c>
      <c r="F2114" s="1013">
        <v>39836</v>
      </c>
      <c r="G2114" s="1012" t="s">
        <v>284</v>
      </c>
      <c r="H2114" s="1015">
        <v>52625000</v>
      </c>
      <c r="I2114" s="1015">
        <v>0</v>
      </c>
      <c r="J2114" s="1015">
        <v>57640856.640000001</v>
      </c>
      <c r="K2114" s="1012" t="s">
        <v>898</v>
      </c>
      <c r="L2114" s="1015"/>
      <c r="M2114" s="1015"/>
      <c r="N2114" s="1016"/>
      <c r="O2114" s="1015"/>
      <c r="P2114" s="1015"/>
      <c r="Q2114" s="1015"/>
      <c r="R2114" s="1015"/>
      <c r="S2114" s="1016"/>
    </row>
    <row r="2115" spans="1:19">
      <c r="A2115" s="1012" t="s">
        <v>2921</v>
      </c>
      <c r="B2115" s="1012" t="s">
        <v>283</v>
      </c>
      <c r="C2115" s="1012" t="s">
        <v>2922</v>
      </c>
      <c r="D2115" s="1012" t="s">
        <v>2690</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2921</v>
      </c>
      <c r="B2116" s="1012" t="s">
        <v>283</v>
      </c>
      <c r="C2116" s="1012" t="s">
        <v>2922</v>
      </c>
      <c r="D2116" s="1012" t="s">
        <v>2690</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2923</v>
      </c>
      <c r="B2117" s="1012"/>
      <c r="C2117" s="1012" t="s">
        <v>2924</v>
      </c>
      <c r="D2117" s="1012" t="s">
        <v>2925</v>
      </c>
      <c r="E2117" s="1012" t="s">
        <v>105</v>
      </c>
      <c r="F2117" s="1013">
        <v>39829</v>
      </c>
      <c r="G2117" s="1012" t="s">
        <v>284</v>
      </c>
      <c r="H2117" s="1015">
        <v>36000000</v>
      </c>
      <c r="I2117" s="1015">
        <v>0</v>
      </c>
      <c r="J2117" s="1015">
        <v>52383419.850000001</v>
      </c>
      <c r="K2117" s="1012" t="s">
        <v>898</v>
      </c>
      <c r="L2117" s="1015"/>
      <c r="M2117" s="1015"/>
      <c r="N2117" s="1016"/>
      <c r="O2117" s="1015"/>
      <c r="P2117" s="1015"/>
      <c r="Q2117" s="1015"/>
      <c r="R2117" s="1015"/>
      <c r="S2117" s="1016"/>
    </row>
    <row r="2118" spans="1:19">
      <c r="A2118" s="1012" t="s">
        <v>2923</v>
      </c>
      <c r="B2118" s="1012" t="s">
        <v>283</v>
      </c>
      <c r="C2118" s="1012" t="s">
        <v>2924</v>
      </c>
      <c r="D2118" s="1012" t="s">
        <v>2925</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2923</v>
      </c>
      <c r="B2119" s="1012" t="s">
        <v>283</v>
      </c>
      <c r="C2119" s="1012" t="s">
        <v>2924</v>
      </c>
      <c r="D2119" s="1012" t="s">
        <v>2925</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2923</v>
      </c>
      <c r="B2120" s="1012" t="s">
        <v>283</v>
      </c>
      <c r="C2120" s="1012" t="s">
        <v>2924</v>
      </c>
      <c r="D2120" s="1012" t="s">
        <v>2925</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2923</v>
      </c>
      <c r="B2121" s="1012" t="s">
        <v>283</v>
      </c>
      <c r="C2121" s="1012" t="s">
        <v>2924</v>
      </c>
      <c r="D2121" s="1012" t="s">
        <v>2925</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2926</v>
      </c>
      <c r="B2122" s="1012" t="s">
        <v>933</v>
      </c>
      <c r="C2122" s="1012" t="s">
        <v>2927</v>
      </c>
      <c r="D2122" s="1012" t="s">
        <v>1343</v>
      </c>
      <c r="E2122" s="1012" t="s">
        <v>239</v>
      </c>
      <c r="F2122" s="1013">
        <v>39927</v>
      </c>
      <c r="G2122" s="1012" t="s">
        <v>285</v>
      </c>
      <c r="H2122" s="1015">
        <v>4871000</v>
      </c>
      <c r="I2122" s="1015">
        <v>0</v>
      </c>
      <c r="J2122" s="1015">
        <v>5705022.1399999997</v>
      </c>
      <c r="K2122" s="1012" t="s">
        <v>1196</v>
      </c>
      <c r="L2122" s="1015"/>
      <c r="M2122" s="1015"/>
      <c r="N2122" s="1016"/>
      <c r="O2122" s="1015"/>
      <c r="P2122" s="1015"/>
      <c r="Q2122" s="1015"/>
      <c r="R2122" s="1015"/>
      <c r="S2122" s="1016"/>
    </row>
    <row r="2123" spans="1:19">
      <c r="A2123" s="1012" t="s">
        <v>2926</v>
      </c>
      <c r="B2123" s="1012" t="s">
        <v>283</v>
      </c>
      <c r="C2123" s="1012" t="s">
        <v>2927</v>
      </c>
      <c r="D2123" s="1012" t="s">
        <v>1343</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2928</v>
      </c>
      <c r="B2124" s="1012" t="s">
        <v>858</v>
      </c>
      <c r="C2124" s="1012" t="s">
        <v>2929</v>
      </c>
      <c r="D2124" s="1012" t="s">
        <v>2126</v>
      </c>
      <c r="E2124" s="1012" t="s">
        <v>1149</v>
      </c>
      <c r="F2124" s="1013">
        <v>39766</v>
      </c>
      <c r="G2124" s="1012" t="s">
        <v>284</v>
      </c>
      <c r="H2124" s="1015">
        <v>1400000000</v>
      </c>
      <c r="I2124" s="1015">
        <v>0</v>
      </c>
      <c r="J2124" s="1015">
        <v>1661027529.6199999</v>
      </c>
      <c r="K2124" s="1012" t="s">
        <v>1196</v>
      </c>
      <c r="L2124" s="1015"/>
      <c r="M2124" s="1015"/>
      <c r="N2124" s="1016"/>
      <c r="O2124" s="1015"/>
      <c r="P2124" s="1015"/>
      <c r="Q2124" s="1015"/>
      <c r="R2124" s="1015"/>
      <c r="S2124" s="1016"/>
    </row>
    <row r="2125" spans="1:19">
      <c r="A2125" s="1012" t="s">
        <v>2928</v>
      </c>
      <c r="B2125" s="1012" t="s">
        <v>283</v>
      </c>
      <c r="C2125" s="1012" t="s">
        <v>2929</v>
      </c>
      <c r="D2125" s="1012" t="s">
        <v>2126</v>
      </c>
      <c r="E2125" s="1012" t="s">
        <v>1149</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2928</v>
      </c>
      <c r="B2126" s="1012" t="s">
        <v>283</v>
      </c>
      <c r="C2126" s="1012" t="s">
        <v>2929</v>
      </c>
      <c r="D2126" s="1012" t="s">
        <v>2126</v>
      </c>
      <c r="E2126" s="1012" t="s">
        <v>1149</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2928</v>
      </c>
      <c r="B2127" s="1012" t="s">
        <v>283</v>
      </c>
      <c r="C2127" s="1012" t="s">
        <v>2929</v>
      </c>
      <c r="D2127" s="1012" t="s">
        <v>2126</v>
      </c>
      <c r="E2127" s="1012" t="s">
        <v>1149</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4.3">
      <c r="A2128" s="1012"/>
      <c r="B2128" s="1012"/>
      <c r="C2128" s="1012"/>
      <c r="D2128" s="1012"/>
      <c r="E2128" s="1012"/>
      <c r="F2128" s="1019"/>
      <c r="G2128" s="1020" t="s">
        <v>2973</v>
      </c>
      <c r="H2128" s="1021">
        <f>SUM(H17:H2127)</f>
        <v>204894726320</v>
      </c>
      <c r="I2128" s="1021">
        <f>SUM(I17:I2127)</f>
        <v>17371193.114799999</v>
      </c>
      <c r="J2128" s="1021">
        <f>SUM(J17:J2127)</f>
        <v>226776606069.70676</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L15:O15"/>
    <mergeCell ref="R15:S15"/>
    <mergeCell ref="B7:D7"/>
    <mergeCell ref="B8:D8"/>
    <mergeCell ref="B9:D9"/>
    <mergeCell ref="B10:D10"/>
    <mergeCell ref="B11:D11"/>
    <mergeCell ref="I10:J10"/>
    <mergeCell ref="I2:J2"/>
    <mergeCell ref="I3:J3"/>
    <mergeCell ref="I5:J5"/>
    <mergeCell ref="I7:J7"/>
    <mergeCell ref="I8:J8"/>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5"/>
  <sheetViews>
    <sheetView view="pageBreakPreview" zoomScale="60" zoomScaleNormal="100" workbookViewId="0">
      <selection activeCell="A133" sqref="A133:XFD133"/>
    </sheetView>
  </sheetViews>
  <sheetFormatPr defaultRowHeight="14.3"/>
  <cols>
    <col min="1" max="1" width="11.25" style="14" bestFit="1" customWidth="1"/>
    <col min="2" max="2" width="150.75" style="13" customWidth="1"/>
    <col min="3" max="3" width="13.1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75">
      <c r="A5" s="750">
        <v>4</v>
      </c>
      <c r="B5" s="752" t="s">
        <v>310</v>
      </c>
    </row>
    <row r="6" spans="1:2" ht="25.85">
      <c r="A6" s="750">
        <v>5</v>
      </c>
      <c r="B6" s="752" t="s">
        <v>311</v>
      </c>
    </row>
    <row r="7" spans="1:2" ht="38.75">
      <c r="A7" s="750">
        <v>6</v>
      </c>
      <c r="B7" s="752" t="s">
        <v>312</v>
      </c>
    </row>
    <row r="8" spans="1:2" ht="38.75">
      <c r="A8" s="750">
        <v>7</v>
      </c>
      <c r="B8" s="752" t="s">
        <v>313</v>
      </c>
    </row>
    <row r="9" spans="1:2" ht="25.85">
      <c r="A9" s="750">
        <v>8</v>
      </c>
      <c r="B9" s="752" t="s">
        <v>314</v>
      </c>
    </row>
    <row r="10" spans="1:2" ht="25.8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85">
      <c r="A17" s="750">
        <v>16</v>
      </c>
      <c r="B17" s="752" t="s">
        <v>322</v>
      </c>
    </row>
    <row r="18" spans="1:2">
      <c r="A18" s="750">
        <v>17</v>
      </c>
      <c r="B18" s="752" t="s">
        <v>323</v>
      </c>
    </row>
    <row r="19" spans="1:2">
      <c r="A19" s="750">
        <v>18</v>
      </c>
      <c r="B19" s="752" t="s">
        <v>324</v>
      </c>
    </row>
    <row r="20" spans="1:2" ht="64.55">
      <c r="A20" s="750">
        <v>19</v>
      </c>
      <c r="B20" s="752" t="s">
        <v>325</v>
      </c>
    </row>
    <row r="21" spans="1:2" ht="25.85">
      <c r="A21" s="750">
        <v>20</v>
      </c>
      <c r="B21" s="752" t="s">
        <v>326</v>
      </c>
    </row>
    <row r="22" spans="1:2" ht="25.85">
      <c r="A22" s="750">
        <v>21</v>
      </c>
      <c r="B22" s="752" t="s">
        <v>327</v>
      </c>
    </row>
    <row r="23" spans="1:2">
      <c r="A23" s="750">
        <v>22</v>
      </c>
      <c r="B23" s="752" t="s">
        <v>328</v>
      </c>
    </row>
    <row r="24" spans="1:2" ht="25.85">
      <c r="A24" s="750">
        <v>23</v>
      </c>
      <c r="B24" s="752" t="s">
        <v>329</v>
      </c>
    </row>
    <row r="25" spans="1:2" ht="25.85">
      <c r="A25" s="750">
        <v>24</v>
      </c>
      <c r="B25" s="752" t="s">
        <v>330</v>
      </c>
    </row>
    <row r="26" spans="1:2" ht="38.75">
      <c r="A26" s="750">
        <v>25</v>
      </c>
      <c r="B26" s="752" t="s">
        <v>331</v>
      </c>
    </row>
    <row r="27" spans="1:2" ht="25.85">
      <c r="A27" s="750">
        <v>26</v>
      </c>
      <c r="B27" s="752" t="s">
        <v>332</v>
      </c>
    </row>
    <row r="28" spans="1:2" ht="38.75">
      <c r="A28" s="750">
        <v>27</v>
      </c>
      <c r="B28" s="752" t="s">
        <v>333</v>
      </c>
    </row>
    <row r="29" spans="1:2" ht="25.85">
      <c r="A29" s="750">
        <v>28</v>
      </c>
      <c r="B29" s="752" t="s">
        <v>334</v>
      </c>
    </row>
    <row r="30" spans="1:2" ht="51.65">
      <c r="A30" s="750">
        <v>29</v>
      </c>
      <c r="B30" s="752" t="s">
        <v>335</v>
      </c>
    </row>
    <row r="31" spans="1:2" ht="167.8">
      <c r="A31" s="750">
        <v>30</v>
      </c>
      <c r="B31" s="752" t="s">
        <v>336</v>
      </c>
    </row>
    <row r="32" spans="1:2" ht="51.65">
      <c r="A32" s="750">
        <v>31</v>
      </c>
      <c r="B32" s="752" t="s">
        <v>337</v>
      </c>
    </row>
    <row r="33" spans="1:2" ht="25.85">
      <c r="A33" s="750">
        <v>32</v>
      </c>
      <c r="B33" s="752" t="s">
        <v>338</v>
      </c>
    </row>
    <row r="34" spans="1:2" ht="25.85">
      <c r="A34" s="750">
        <v>33</v>
      </c>
      <c r="B34" s="752" t="s">
        <v>339</v>
      </c>
    </row>
    <row r="35" spans="1:2" ht="64.55">
      <c r="A35" s="750">
        <v>34</v>
      </c>
      <c r="B35" s="752" t="s">
        <v>340</v>
      </c>
    </row>
    <row r="36" spans="1:2" ht="77.45">
      <c r="A36" s="750">
        <v>35</v>
      </c>
      <c r="B36" s="752" t="s">
        <v>341</v>
      </c>
    </row>
    <row r="37" spans="1:2" ht="25.85">
      <c r="A37" s="750">
        <v>36</v>
      </c>
      <c r="B37" s="752" t="s">
        <v>342</v>
      </c>
    </row>
    <row r="38" spans="1:2" ht="25.85">
      <c r="A38" s="750">
        <v>37</v>
      </c>
      <c r="B38" s="752" t="s">
        <v>343</v>
      </c>
    </row>
    <row r="39" spans="1:2" ht="38.75">
      <c r="A39" s="750">
        <v>38</v>
      </c>
      <c r="B39" s="752" t="s">
        <v>344</v>
      </c>
    </row>
    <row r="40" spans="1:2" ht="25.85">
      <c r="A40" s="750">
        <v>39</v>
      </c>
      <c r="B40" s="752" t="s">
        <v>345</v>
      </c>
    </row>
    <row r="41" spans="1:2" ht="25.85">
      <c r="A41" s="750">
        <v>40</v>
      </c>
      <c r="B41" s="752" t="s">
        <v>346</v>
      </c>
    </row>
    <row r="42" spans="1:2" ht="38.75">
      <c r="A42" s="750">
        <v>41</v>
      </c>
      <c r="B42" s="752" t="s">
        <v>347</v>
      </c>
    </row>
    <row r="43" spans="1:2" ht="51.65">
      <c r="A43" s="750">
        <v>42</v>
      </c>
      <c r="B43" s="752" t="s">
        <v>348</v>
      </c>
    </row>
    <row r="44" spans="1:2" ht="38.75">
      <c r="A44" s="750">
        <v>43</v>
      </c>
      <c r="B44" s="752" t="s">
        <v>349</v>
      </c>
    </row>
    <row r="45" spans="1:2" ht="25.85">
      <c r="A45" s="750">
        <v>44</v>
      </c>
      <c r="B45" s="752" t="s">
        <v>350</v>
      </c>
    </row>
    <row r="46" spans="1:2" ht="25.85">
      <c r="A46" s="750">
        <v>45</v>
      </c>
      <c r="B46" s="752" t="s">
        <v>351</v>
      </c>
    </row>
    <row r="47" spans="1:2" ht="25.85">
      <c r="A47" s="750">
        <v>46</v>
      </c>
      <c r="B47" s="752" t="s">
        <v>352</v>
      </c>
    </row>
    <row r="48" spans="1:2" ht="25.85">
      <c r="A48" s="750">
        <v>47</v>
      </c>
      <c r="B48" s="752" t="s">
        <v>353</v>
      </c>
    </row>
    <row r="49" spans="1:2" ht="25.85">
      <c r="A49" s="750">
        <v>48</v>
      </c>
      <c r="B49" s="752" t="s">
        <v>354</v>
      </c>
    </row>
    <row r="50" spans="1:2" ht="25.85">
      <c r="A50" s="750">
        <v>49</v>
      </c>
      <c r="B50" s="752" t="s">
        <v>355</v>
      </c>
    </row>
    <row r="51" spans="1:2" ht="25.85">
      <c r="A51" s="750">
        <v>50</v>
      </c>
      <c r="B51" s="752" t="s">
        <v>356</v>
      </c>
    </row>
    <row r="52" spans="1:2" ht="25.85">
      <c r="A52" s="750">
        <v>51</v>
      </c>
      <c r="B52" s="752" t="s">
        <v>357</v>
      </c>
    </row>
    <row r="53" spans="1:2" ht="25.85">
      <c r="A53" s="750">
        <v>52</v>
      </c>
      <c r="B53" s="752" t="s">
        <v>358</v>
      </c>
    </row>
    <row r="54" spans="1:2" ht="25.85">
      <c r="A54" s="750">
        <v>53</v>
      </c>
      <c r="B54" s="752" t="s">
        <v>359</v>
      </c>
    </row>
    <row r="55" spans="1:2" ht="38.75">
      <c r="A55" s="750">
        <v>54</v>
      </c>
      <c r="B55" s="752" t="s">
        <v>360</v>
      </c>
    </row>
    <row r="56" spans="1:2" ht="25.85">
      <c r="A56" s="750">
        <v>55</v>
      </c>
      <c r="B56" s="752" t="s">
        <v>361</v>
      </c>
    </row>
    <row r="57" spans="1:2" ht="25.85">
      <c r="A57" s="750">
        <v>56</v>
      </c>
      <c r="B57" s="752" t="s">
        <v>362</v>
      </c>
    </row>
    <row r="58" spans="1:2" ht="25.85">
      <c r="A58" s="750">
        <v>57</v>
      </c>
      <c r="B58" s="752" t="s">
        <v>363</v>
      </c>
    </row>
    <row r="59" spans="1:2" ht="38.75">
      <c r="A59" s="750">
        <v>58</v>
      </c>
      <c r="B59" s="752" t="s">
        <v>364</v>
      </c>
    </row>
    <row r="60" spans="1:2" ht="38.75">
      <c r="A60" s="750">
        <v>59</v>
      </c>
      <c r="B60" s="752" t="s">
        <v>365</v>
      </c>
    </row>
    <row r="61" spans="1:2" ht="38.75">
      <c r="A61" s="750">
        <v>60</v>
      </c>
      <c r="B61" s="752" t="s">
        <v>366</v>
      </c>
    </row>
    <row r="62" spans="1:2" ht="25.85">
      <c r="A62" s="750">
        <v>61</v>
      </c>
      <c r="B62" s="752" t="s">
        <v>367</v>
      </c>
    </row>
    <row r="63" spans="1:2" ht="38.75">
      <c r="A63" s="750">
        <v>62</v>
      </c>
      <c r="B63" s="752" t="s">
        <v>368</v>
      </c>
    </row>
    <row r="64" spans="1:2" ht="25.85">
      <c r="A64" s="750">
        <v>63</v>
      </c>
      <c r="B64" s="752" t="s">
        <v>369</v>
      </c>
    </row>
    <row r="65" spans="1:2" ht="25.85">
      <c r="A65" s="750">
        <v>64</v>
      </c>
      <c r="B65" s="752" t="s">
        <v>370</v>
      </c>
    </row>
    <row r="66" spans="1:2" ht="25.85">
      <c r="A66" s="750">
        <v>65</v>
      </c>
      <c r="B66" s="752" t="s">
        <v>371</v>
      </c>
    </row>
    <row r="67" spans="1:2" ht="25.85">
      <c r="A67" s="750">
        <v>66</v>
      </c>
      <c r="B67" s="752" t="s">
        <v>372</v>
      </c>
    </row>
    <row r="68" spans="1:2" ht="38.75">
      <c r="A68" s="750">
        <v>67</v>
      </c>
      <c r="B68" s="752" t="s">
        <v>373</v>
      </c>
    </row>
    <row r="69" spans="1:2" ht="25.85">
      <c r="A69" s="750">
        <v>68</v>
      </c>
      <c r="B69" s="752" t="s">
        <v>374</v>
      </c>
    </row>
    <row r="70" spans="1:2" ht="25.85">
      <c r="A70" s="750">
        <v>69</v>
      </c>
      <c r="B70" s="752" t="s">
        <v>375</v>
      </c>
    </row>
    <row r="71" spans="1:2" ht="25.85">
      <c r="A71" s="750">
        <v>70</v>
      </c>
      <c r="B71" s="752" t="s">
        <v>376</v>
      </c>
    </row>
    <row r="72" spans="1:2" ht="25.85">
      <c r="A72" s="750">
        <v>71</v>
      </c>
      <c r="B72" s="752" t="s">
        <v>377</v>
      </c>
    </row>
    <row r="73" spans="1:2" ht="38.75">
      <c r="A73" s="750">
        <v>72</v>
      </c>
      <c r="B73" s="752" t="s">
        <v>378</v>
      </c>
    </row>
    <row r="74" spans="1:2">
      <c r="A74" s="750">
        <v>73</v>
      </c>
      <c r="B74" s="752" t="s">
        <v>379</v>
      </c>
    </row>
    <row r="75" spans="1:2" ht="51.65">
      <c r="A75" s="750">
        <v>74</v>
      </c>
      <c r="B75" s="752" t="s">
        <v>380</v>
      </c>
    </row>
    <row r="76" spans="1:2" ht="25.85">
      <c r="A76" s="750">
        <v>75</v>
      </c>
      <c r="B76" s="752" t="s">
        <v>381</v>
      </c>
    </row>
    <row r="77" spans="1:2" ht="25.85">
      <c r="A77" s="750">
        <v>76</v>
      </c>
      <c r="B77" s="752" t="s">
        <v>382</v>
      </c>
    </row>
    <row r="78" spans="1:2" ht="38.75">
      <c r="A78" s="750">
        <v>77</v>
      </c>
      <c r="B78" s="752" t="s">
        <v>383</v>
      </c>
    </row>
    <row r="79" spans="1:2" ht="25.85">
      <c r="A79" s="750">
        <v>78</v>
      </c>
      <c r="B79" s="752" t="s">
        <v>384</v>
      </c>
    </row>
    <row r="80" spans="1:2" ht="25.85">
      <c r="A80" s="750">
        <v>79</v>
      </c>
      <c r="B80" s="752" t="s">
        <v>385</v>
      </c>
    </row>
    <row r="81" spans="1:2" ht="25.85">
      <c r="A81" s="750">
        <v>80</v>
      </c>
      <c r="B81" s="752" t="s">
        <v>386</v>
      </c>
    </row>
    <row r="82" spans="1:2" ht="38.75">
      <c r="A82" s="750">
        <v>81</v>
      </c>
      <c r="B82" s="752" t="s">
        <v>387</v>
      </c>
    </row>
    <row r="83" spans="1:2" ht="38.75">
      <c r="A83" s="750">
        <v>82</v>
      </c>
      <c r="B83" s="752" t="s">
        <v>388</v>
      </c>
    </row>
    <row r="84" spans="1:2" ht="25.85">
      <c r="A84" s="750">
        <v>83</v>
      </c>
      <c r="B84" s="752" t="s">
        <v>389</v>
      </c>
    </row>
    <row r="85" spans="1:2" ht="25.85">
      <c r="A85" s="750">
        <v>84</v>
      </c>
      <c r="B85" s="752" t="s">
        <v>390</v>
      </c>
    </row>
    <row r="86" spans="1:2" ht="38.75">
      <c r="A86" s="750">
        <v>85</v>
      </c>
      <c r="B86" s="752" t="s">
        <v>391</v>
      </c>
    </row>
    <row r="87" spans="1:2" ht="38.75">
      <c r="A87" s="750">
        <v>86</v>
      </c>
      <c r="B87" s="752" t="s">
        <v>392</v>
      </c>
    </row>
    <row r="88" spans="1:2" ht="38.75">
      <c r="A88" s="750">
        <v>87</v>
      </c>
      <c r="B88" s="752" t="s">
        <v>393</v>
      </c>
    </row>
    <row r="89" spans="1:2" ht="25.85">
      <c r="A89" s="750">
        <v>88</v>
      </c>
      <c r="B89" s="752" t="s">
        <v>394</v>
      </c>
    </row>
    <row r="90" spans="1:2" ht="38.75">
      <c r="A90" s="750">
        <v>89</v>
      </c>
      <c r="B90" s="752" t="s">
        <v>395</v>
      </c>
    </row>
    <row r="91" spans="1:2" ht="25.85">
      <c r="A91" s="750">
        <v>90</v>
      </c>
      <c r="B91" s="752" t="s">
        <v>396</v>
      </c>
    </row>
    <row r="92" spans="1:2" ht="25.85">
      <c r="A92" s="750">
        <v>91</v>
      </c>
      <c r="B92" s="752" t="s">
        <v>397</v>
      </c>
    </row>
    <row r="93" spans="1:2">
      <c r="A93" s="750">
        <v>92</v>
      </c>
      <c r="B93" s="752" t="s">
        <v>398</v>
      </c>
    </row>
    <row r="94" spans="1:2" ht="25.85">
      <c r="A94" s="750">
        <v>93</v>
      </c>
      <c r="B94" s="752" t="s">
        <v>399</v>
      </c>
    </row>
    <row r="95" spans="1:2" ht="51.65">
      <c r="A95" s="750">
        <v>94</v>
      </c>
      <c r="B95" s="752" t="s">
        <v>400</v>
      </c>
    </row>
    <row r="96" spans="1:2">
      <c r="A96" s="750">
        <v>95</v>
      </c>
      <c r="B96" s="752" t="s">
        <v>401</v>
      </c>
    </row>
    <row r="97" spans="1:2" ht="38.75">
      <c r="A97" s="750">
        <v>96</v>
      </c>
      <c r="B97" s="752" t="s">
        <v>402</v>
      </c>
    </row>
    <row r="98" spans="1:2" ht="38.75">
      <c r="A98" s="750">
        <v>97</v>
      </c>
      <c r="B98" s="752" t="s">
        <v>403</v>
      </c>
    </row>
    <row r="99" spans="1:2" ht="51.65">
      <c r="A99" s="750">
        <v>98</v>
      </c>
      <c r="B99" s="752" t="s">
        <v>404</v>
      </c>
    </row>
    <row r="100" spans="1:2">
      <c r="A100" s="750">
        <v>99</v>
      </c>
      <c r="B100" s="752" t="s">
        <v>405</v>
      </c>
    </row>
    <row r="101" spans="1:2" ht="25.85">
      <c r="A101" s="750">
        <v>100</v>
      </c>
      <c r="B101" s="752" t="s">
        <v>406</v>
      </c>
    </row>
    <row r="102" spans="1:2" ht="38.75">
      <c r="A102" s="750">
        <v>101</v>
      </c>
      <c r="B102" s="752" t="s">
        <v>407</v>
      </c>
    </row>
    <row r="103" spans="1:2" ht="38.75">
      <c r="A103" s="750">
        <v>102</v>
      </c>
      <c r="B103" s="752" t="s">
        <v>408</v>
      </c>
    </row>
    <row r="104" spans="1:2" ht="25.85">
      <c r="A104" s="750">
        <v>103</v>
      </c>
      <c r="B104" s="752" t="s">
        <v>409</v>
      </c>
    </row>
    <row r="105" spans="1:2" ht="25.85">
      <c r="A105" s="750">
        <v>104</v>
      </c>
      <c r="B105" s="752" t="s">
        <v>410</v>
      </c>
    </row>
    <row r="106" spans="1:2" ht="25.85">
      <c r="A106" s="750">
        <v>105</v>
      </c>
      <c r="B106" s="752" t="s">
        <v>411</v>
      </c>
    </row>
    <row r="107" spans="1:2" ht="25.85">
      <c r="A107" s="750">
        <v>106</v>
      </c>
      <c r="B107" s="752" t="s">
        <v>412</v>
      </c>
    </row>
    <row r="108" spans="1:2" ht="38.75">
      <c r="A108" s="750">
        <v>107</v>
      </c>
      <c r="B108" s="752" t="s">
        <v>413</v>
      </c>
    </row>
    <row r="109" spans="1:2" ht="38.75">
      <c r="A109" s="750">
        <v>108</v>
      </c>
      <c r="B109" s="752" t="s">
        <v>2948</v>
      </c>
    </row>
    <row r="110" spans="1:2" ht="51.65">
      <c r="A110" s="750">
        <v>109</v>
      </c>
      <c r="B110" s="752" t="s">
        <v>414</v>
      </c>
    </row>
    <row r="111" spans="1:2">
      <c r="A111" s="750">
        <v>110</v>
      </c>
      <c r="B111" s="752" t="s">
        <v>415</v>
      </c>
    </row>
    <row r="112" spans="1:2" ht="38.75">
      <c r="A112" s="750">
        <v>111</v>
      </c>
      <c r="B112" s="752" t="s">
        <v>416</v>
      </c>
    </row>
    <row r="113" spans="1:2" ht="38.75">
      <c r="A113" s="750">
        <v>112</v>
      </c>
      <c r="B113" s="752" t="s">
        <v>417</v>
      </c>
    </row>
    <row r="114" spans="1:2" ht="38.75">
      <c r="A114" s="750">
        <v>113</v>
      </c>
      <c r="B114" s="752" t="s">
        <v>418</v>
      </c>
    </row>
    <row r="115" spans="1:2" ht="38.75">
      <c r="A115" s="750">
        <v>114</v>
      </c>
      <c r="B115" s="752" t="s">
        <v>419</v>
      </c>
    </row>
    <row r="116" spans="1:2" ht="25.85">
      <c r="A116" s="750">
        <v>115</v>
      </c>
      <c r="B116" s="752" t="s">
        <v>420</v>
      </c>
    </row>
    <row r="117" spans="1:2" ht="25.85">
      <c r="A117" s="750">
        <v>116</v>
      </c>
      <c r="B117" s="752" t="s">
        <v>421</v>
      </c>
    </row>
    <row r="118" spans="1:2" ht="25.85">
      <c r="A118" s="750">
        <v>117</v>
      </c>
      <c r="B118" s="752" t="s">
        <v>422</v>
      </c>
    </row>
    <row r="119" spans="1:2" ht="25.85">
      <c r="A119" s="750">
        <v>118</v>
      </c>
      <c r="B119" s="752" t="s">
        <v>423</v>
      </c>
    </row>
    <row r="120" spans="1:2" ht="25.85">
      <c r="A120" s="750">
        <v>119</v>
      </c>
      <c r="B120" s="752" t="s">
        <v>424</v>
      </c>
    </row>
    <row r="121" spans="1:2" ht="38.75">
      <c r="A121" s="750">
        <v>120</v>
      </c>
      <c r="B121" s="752" t="s">
        <v>425</v>
      </c>
    </row>
    <row r="122" spans="1:2" ht="25.85">
      <c r="A122" s="750">
        <v>121</v>
      </c>
      <c r="B122" s="752" t="s">
        <v>426</v>
      </c>
    </row>
    <row r="123" spans="1:2" ht="25.85">
      <c r="A123" s="750">
        <v>122</v>
      </c>
      <c r="B123" s="752" t="s">
        <v>427</v>
      </c>
    </row>
    <row r="124" spans="1:2" ht="38.75">
      <c r="A124" s="750">
        <v>123</v>
      </c>
      <c r="B124" s="752" t="s">
        <v>2932</v>
      </c>
    </row>
    <row r="125" spans="1:2" ht="25.85">
      <c r="A125" s="832">
        <v>124</v>
      </c>
      <c r="B125" s="833" t="s">
        <v>2949</v>
      </c>
    </row>
    <row r="126" spans="1:2" ht="25.85">
      <c r="A126" s="832">
        <v>125</v>
      </c>
      <c r="B126" s="833" t="s">
        <v>2950</v>
      </c>
    </row>
    <row r="127" spans="1:2" ht="38.75">
      <c r="A127" s="832">
        <v>126</v>
      </c>
      <c r="B127" s="833" t="s">
        <v>2951</v>
      </c>
    </row>
    <row r="128" spans="1:2" ht="25.85">
      <c r="A128" s="832">
        <v>127</v>
      </c>
      <c r="B128" s="833" t="s">
        <v>2952</v>
      </c>
    </row>
    <row r="129" spans="1:2" ht="51.65">
      <c r="A129" s="832">
        <v>128</v>
      </c>
      <c r="B129" s="833" t="s">
        <v>2953</v>
      </c>
    </row>
    <row r="130" spans="1:2" ht="25.85">
      <c r="A130" s="832">
        <v>129</v>
      </c>
      <c r="B130" s="833" t="s">
        <v>2954</v>
      </c>
    </row>
    <row r="131" spans="1:2" ht="38.75">
      <c r="A131" s="832">
        <v>130</v>
      </c>
      <c r="B131" s="833" t="s">
        <v>2955</v>
      </c>
    </row>
    <row r="132" spans="1:2" ht="25.85">
      <c r="A132" s="832">
        <v>131</v>
      </c>
      <c r="B132" s="833" t="s">
        <v>2956</v>
      </c>
    </row>
    <row r="133" spans="1:2" ht="30.75" customHeight="1">
      <c r="A133" s="832">
        <v>132</v>
      </c>
      <c r="B133" s="833" t="s">
        <v>2957</v>
      </c>
    </row>
    <row r="134" spans="1:2" ht="38.75">
      <c r="A134" s="832">
        <v>133</v>
      </c>
      <c r="B134" s="833" t="s">
        <v>2958</v>
      </c>
    </row>
    <row r="135" spans="1:2" ht="38.75">
      <c r="A135" s="832">
        <v>134</v>
      </c>
      <c r="B135" s="833" t="s">
        <v>2959</v>
      </c>
    </row>
    <row r="136" spans="1:2" ht="25.85">
      <c r="A136" s="832">
        <v>135</v>
      </c>
      <c r="B136" s="833" t="s">
        <v>2960</v>
      </c>
    </row>
    <row r="137" spans="1:2" ht="38.75">
      <c r="A137" s="832">
        <v>136</v>
      </c>
      <c r="B137" s="833" t="s">
        <v>3006</v>
      </c>
    </row>
    <row r="138" spans="1:2" ht="25.85">
      <c r="A138" s="832">
        <v>137</v>
      </c>
      <c r="B138" s="833" t="s">
        <v>3007</v>
      </c>
    </row>
    <row r="139" spans="1:2" ht="38.75">
      <c r="A139" s="832">
        <v>138</v>
      </c>
      <c r="B139" s="833" t="s">
        <v>3008</v>
      </c>
    </row>
    <row r="140" spans="1:2">
      <c r="A140" s="832">
        <v>139</v>
      </c>
      <c r="B140" s="833" t="s">
        <v>3009</v>
      </c>
    </row>
    <row r="141" spans="1:2">
      <c r="A141" s="832">
        <v>140</v>
      </c>
      <c r="B141" s="833" t="s">
        <v>3010</v>
      </c>
    </row>
    <row r="142" spans="1:2">
      <c r="A142" s="832">
        <v>141</v>
      </c>
      <c r="B142" s="833" t="s">
        <v>3011</v>
      </c>
    </row>
    <row r="143" spans="1:2" ht="38.75">
      <c r="A143" s="832">
        <v>142</v>
      </c>
      <c r="B143" s="833" t="s">
        <v>3012</v>
      </c>
    </row>
    <row r="144" spans="1:2">
      <c r="A144" s="832">
        <v>143</v>
      </c>
      <c r="B144" s="833" t="s">
        <v>3013</v>
      </c>
    </row>
    <row r="145" spans="1:2" ht="38.75">
      <c r="A145" s="832">
        <v>144</v>
      </c>
      <c r="B145" s="833" t="s">
        <v>3014</v>
      </c>
    </row>
    <row r="146" spans="1:2" ht="38.75">
      <c r="A146" s="832">
        <v>145</v>
      </c>
      <c r="B146" s="833" t="s">
        <v>3015</v>
      </c>
    </row>
    <row r="147" spans="1:2" ht="51.65">
      <c r="A147" s="832">
        <v>146</v>
      </c>
      <c r="B147" s="833" t="s">
        <v>3016</v>
      </c>
    </row>
    <row r="148" spans="1:2" ht="25.85">
      <c r="A148" s="832">
        <v>147</v>
      </c>
      <c r="B148" s="833" t="s">
        <v>3017</v>
      </c>
    </row>
    <row r="149" spans="1:2" ht="25.85">
      <c r="A149" s="832">
        <v>148</v>
      </c>
      <c r="B149" s="833" t="s">
        <v>3018</v>
      </c>
    </row>
    <row r="150" spans="1:2" ht="25.85">
      <c r="A150" s="832">
        <v>149</v>
      </c>
      <c r="B150" s="833" t="s">
        <v>3019</v>
      </c>
    </row>
    <row r="151" spans="1:2" ht="25.85">
      <c r="A151" s="832">
        <v>150</v>
      </c>
      <c r="B151" s="833" t="s">
        <v>3020</v>
      </c>
    </row>
    <row r="152" spans="1:2" ht="38.75">
      <c r="A152" s="832">
        <v>151</v>
      </c>
      <c r="B152" s="833" t="s">
        <v>3021</v>
      </c>
    </row>
    <row r="153" spans="1:2" ht="64.55">
      <c r="A153" s="832">
        <v>152</v>
      </c>
      <c r="B153" s="833" t="s">
        <v>3022</v>
      </c>
    </row>
    <row r="154" spans="1:2" ht="25.85">
      <c r="A154" s="832">
        <v>153</v>
      </c>
      <c r="B154" s="833" t="s">
        <v>3023</v>
      </c>
    </row>
    <row r="155" spans="1:2" ht="38.75">
      <c r="A155" s="832">
        <v>154</v>
      </c>
      <c r="B155" s="833" t="s">
        <v>3024</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25" defaultRowHeight="13.6"/>
  <cols>
    <col min="1" max="1" width="2.75" style="491" customWidth="1"/>
    <col min="2" max="2" width="12.75" style="37" customWidth="1"/>
    <col min="3" max="3" width="2.75" style="37" customWidth="1"/>
    <col min="4" max="4" width="26.75" style="38" customWidth="1"/>
    <col min="5" max="5" width="30.875" style="491" customWidth="1"/>
    <col min="6" max="6" width="28.75" style="40" customWidth="1"/>
    <col min="7" max="7" width="30.375" style="41" customWidth="1"/>
    <col min="8" max="8" width="24.375" style="41" customWidth="1"/>
    <col min="9" max="9" width="28.25" style="491" customWidth="1"/>
    <col min="10" max="16384" width="9.125" style="491"/>
  </cols>
  <sheetData>
    <row r="1" spans="2:12" ht="14.3">
      <c r="B1" s="1129" t="s">
        <v>429</v>
      </c>
      <c r="C1" s="1129"/>
      <c r="D1" s="1129"/>
      <c r="E1" s="1129"/>
      <c r="F1" s="1129"/>
      <c r="G1" s="15"/>
      <c r="H1" s="15"/>
      <c r="I1" s="15"/>
    </row>
    <row r="2" spans="2:12" ht="14.3">
      <c r="B2" s="1129" t="s">
        <v>430</v>
      </c>
      <c r="C2" s="1129"/>
      <c r="D2" s="1129"/>
      <c r="E2" s="1129"/>
      <c r="F2" s="1129"/>
      <c r="G2" s="15"/>
      <c r="H2" s="15"/>
      <c r="I2" s="15"/>
    </row>
    <row r="3" spans="2:12" ht="14.95" thickBot="1">
      <c r="B3" s="15"/>
      <c r="C3" s="16"/>
      <c r="D3" s="15"/>
      <c r="E3" s="15"/>
      <c r="F3" s="15"/>
      <c r="G3" s="15"/>
      <c r="H3" s="15"/>
    </row>
    <row r="4" spans="2:12" s="20" customFormat="1" ht="39.75" customHeight="1">
      <c r="B4" s="1130" t="s">
        <v>1</v>
      </c>
      <c r="C4" s="1131"/>
      <c r="D4" s="17" t="s">
        <v>431</v>
      </c>
      <c r="E4" s="18" t="s">
        <v>432</v>
      </c>
      <c r="F4" s="19" t="s">
        <v>433</v>
      </c>
    </row>
    <row r="5" spans="2:12" s="482" customFormat="1" ht="30.25" customHeight="1">
      <c r="B5" s="519" t="s">
        <v>434</v>
      </c>
      <c r="C5" s="514">
        <v>1</v>
      </c>
      <c r="D5" s="518">
        <v>4.1216621052775331</v>
      </c>
      <c r="E5" s="517">
        <v>1500000000</v>
      </c>
      <c r="F5" s="516">
        <f>D5*E5</f>
        <v>6182493157.9162998</v>
      </c>
      <c r="G5" s="21"/>
      <c r="H5" s="22"/>
      <c r="I5" s="23"/>
    </row>
    <row r="6" spans="2:12" s="482" customFormat="1" ht="30.25" customHeight="1">
      <c r="B6" s="515" t="s">
        <v>435</v>
      </c>
      <c r="C6" s="514">
        <v>2</v>
      </c>
      <c r="D6" s="513">
        <v>3.8980000000000001</v>
      </c>
      <c r="E6" s="512">
        <v>1108971857</v>
      </c>
      <c r="F6" s="511">
        <v>4322726824.6037006</v>
      </c>
      <c r="H6" s="22"/>
      <c r="I6" s="20"/>
    </row>
    <row r="7" spans="2:12" s="482" customFormat="1" ht="30.25" customHeight="1">
      <c r="B7" s="515" t="s">
        <v>436</v>
      </c>
      <c r="C7" s="514">
        <v>3</v>
      </c>
      <c r="D7" s="513">
        <v>3.9089999999999998</v>
      </c>
      <c r="E7" s="512">
        <v>1500000000</v>
      </c>
      <c r="F7" s="511">
        <v>5863489586.79</v>
      </c>
      <c r="H7" s="24"/>
      <c r="I7" s="24"/>
    </row>
    <row r="8" spans="2:12" s="482" customFormat="1" ht="30.25" customHeight="1">
      <c r="B8" s="25" t="s">
        <v>437</v>
      </c>
      <c r="C8" s="26">
        <v>4</v>
      </c>
      <c r="D8" s="27">
        <v>4.2609000000000004</v>
      </c>
      <c r="E8" s="28">
        <v>1165928228</v>
      </c>
      <c r="F8" s="29">
        <v>4967921811.1899996</v>
      </c>
      <c r="H8" s="24"/>
      <c r="I8" s="20"/>
    </row>
    <row r="9" spans="2:12" s="482" customFormat="1" ht="30.25" customHeight="1" thickBot="1">
      <c r="B9" s="510">
        <v>40518</v>
      </c>
      <c r="C9" s="509">
        <v>5</v>
      </c>
      <c r="D9" s="508">
        <v>4.3499999999999996</v>
      </c>
      <c r="E9" s="507">
        <v>2417407607</v>
      </c>
      <c r="F9" s="506">
        <f>D9*E9</f>
        <v>10515723090.449999</v>
      </c>
      <c r="H9" s="30"/>
      <c r="I9" s="20"/>
    </row>
    <row r="10" spans="2:12" s="482" customFormat="1" ht="30.25" customHeight="1" thickBot="1">
      <c r="B10" s="31"/>
      <c r="C10" s="31"/>
      <c r="E10" s="32" t="s">
        <v>438</v>
      </c>
      <c r="F10" s="33">
        <f>SUM(F5:F9)</f>
        <v>31852354470.949997</v>
      </c>
      <c r="G10" s="34"/>
      <c r="H10" s="35"/>
      <c r="K10" s="20"/>
      <c r="L10" s="20"/>
    </row>
    <row r="11" spans="2:12" s="482" customFormat="1" ht="14.3" thickTop="1">
      <c r="C11" s="483"/>
      <c r="E11" s="36"/>
      <c r="F11" s="20"/>
    </row>
    <row r="12" spans="2:12" s="482" customFormat="1">
      <c r="C12" s="483"/>
      <c r="E12" s="36"/>
      <c r="F12" s="20"/>
    </row>
    <row r="13" spans="2:12" s="482" customFormat="1">
      <c r="B13" s="1125" t="s">
        <v>439</v>
      </c>
      <c r="C13" s="1125"/>
      <c r="D13" s="1125"/>
      <c r="E13" s="1125"/>
      <c r="F13" s="1125"/>
      <c r="G13" s="1125"/>
      <c r="H13" s="1125"/>
      <c r="I13" s="1125"/>
    </row>
    <row r="14" spans="2:12" s="482" customFormat="1">
      <c r="B14" s="1125"/>
      <c r="C14" s="1125"/>
      <c r="D14" s="1125"/>
      <c r="E14" s="1125"/>
      <c r="F14" s="1125"/>
      <c r="G14" s="1125"/>
      <c r="H14" s="1125"/>
      <c r="I14" s="1125"/>
    </row>
    <row r="15" spans="2:12" s="482" customFormat="1">
      <c r="B15" s="1125" t="s">
        <v>440</v>
      </c>
      <c r="C15" s="1125"/>
      <c r="D15" s="1125"/>
      <c r="E15" s="1125"/>
      <c r="F15" s="1125"/>
      <c r="G15" s="1125"/>
      <c r="H15" s="1125"/>
      <c r="I15" s="1125"/>
    </row>
    <row r="16" spans="2:12" s="482" customFormat="1">
      <c r="B16" s="1125"/>
      <c r="C16" s="1125"/>
      <c r="D16" s="1125"/>
      <c r="E16" s="1125"/>
      <c r="F16" s="1125"/>
      <c r="G16" s="1125"/>
      <c r="H16" s="1125"/>
      <c r="I16" s="1125"/>
    </row>
    <row r="17" spans="2:9" s="482" customFormat="1" ht="14.3" customHeight="1">
      <c r="B17" s="1125" t="s">
        <v>441</v>
      </c>
      <c r="C17" s="1125"/>
      <c r="D17" s="1125"/>
      <c r="E17" s="1125"/>
      <c r="F17" s="1125"/>
      <c r="G17" s="1125"/>
      <c r="H17" s="1125"/>
      <c r="I17" s="1125"/>
    </row>
    <row r="18" spans="2:9" s="482" customFormat="1">
      <c r="B18" s="1125"/>
      <c r="C18" s="1125"/>
      <c r="D18" s="1125"/>
      <c r="E18" s="1125"/>
      <c r="F18" s="1125"/>
      <c r="G18" s="1125"/>
      <c r="H18" s="1125"/>
      <c r="I18" s="1125"/>
    </row>
    <row r="19" spans="2:9" s="482" customFormat="1">
      <c r="B19" s="1125" t="s">
        <v>442</v>
      </c>
      <c r="C19" s="1125"/>
      <c r="D19" s="1125"/>
      <c r="E19" s="1125"/>
      <c r="F19" s="1125"/>
      <c r="G19" s="1125"/>
      <c r="H19" s="1125"/>
      <c r="I19" s="1125"/>
    </row>
    <row r="20" spans="2:9" s="482" customFormat="1">
      <c r="B20" s="1125"/>
      <c r="C20" s="1125"/>
      <c r="D20" s="1125"/>
      <c r="E20" s="1125"/>
      <c r="F20" s="1125"/>
      <c r="G20" s="1125"/>
      <c r="H20" s="1125"/>
      <c r="I20" s="1125"/>
    </row>
    <row r="21" spans="2:9" s="482" customFormat="1">
      <c r="B21" s="1126" t="s">
        <v>443</v>
      </c>
      <c r="C21" s="1126"/>
      <c r="D21" s="1126"/>
      <c r="E21" s="1126"/>
      <c r="F21" s="1126"/>
      <c r="G21" s="1126"/>
      <c r="H21" s="1126"/>
      <c r="I21" s="1126"/>
    </row>
    <row r="22" spans="2:9" ht="14.3" customHeight="1">
      <c r="B22" s="1127" t="s">
        <v>444</v>
      </c>
      <c r="C22" s="1127"/>
      <c r="D22" s="1127"/>
      <c r="E22" s="1127"/>
      <c r="F22" s="1127"/>
      <c r="G22" s="1127"/>
      <c r="H22" s="1127"/>
      <c r="I22" s="1127"/>
    </row>
    <row r="23" spans="2:9">
      <c r="B23" s="1128" t="s">
        <v>445</v>
      </c>
      <c r="C23" s="1128"/>
      <c r="D23" s="1128"/>
      <c r="E23" s="1128"/>
      <c r="F23" s="1128"/>
      <c r="G23" s="1128"/>
      <c r="H23" s="1128"/>
      <c r="I23" s="1128"/>
    </row>
    <row r="27" spans="2:9" ht="14.3">
      <c r="E27" s="39"/>
    </row>
    <row r="28" spans="2:9">
      <c r="E28" s="42"/>
      <c r="F28" s="43"/>
      <c r="G28" s="44"/>
    </row>
    <row r="29" spans="2:9">
      <c r="G29" s="45"/>
    </row>
    <row r="30" spans="2:9" ht="14.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02"/>
  <sheetViews>
    <sheetView zoomScaleNormal="100" workbookViewId="0">
      <pane ySplit="16" topLeftCell="A31" activePane="bottomLeft" state="frozenSplit"/>
      <selection pane="bottomLeft" activeCell="I40" sqref="A40:XFD40"/>
    </sheetView>
  </sheetViews>
  <sheetFormatPr defaultColWidth="9.125" defaultRowHeight="13.6"/>
  <cols>
    <col min="1" max="1" width="18.75" style="745" customWidth="1"/>
    <col min="2" max="2" width="14.75" style="745" customWidth="1"/>
    <col min="3" max="3" width="96" style="745" customWidth="1"/>
    <col min="4" max="4" width="15.125" style="745" customWidth="1"/>
    <col min="5" max="5" width="10.875" style="745" customWidth="1"/>
    <col min="6" max="6" width="11.25" style="746" customWidth="1"/>
    <col min="7" max="7" width="29" style="745" customWidth="1"/>
    <col min="8" max="8" width="26.75" style="747" customWidth="1"/>
    <col min="9" max="9" width="34.25" style="747" customWidth="1"/>
    <col min="10" max="10" width="30.375" style="747" customWidth="1"/>
    <col min="11" max="11" width="19.875" style="747" customWidth="1"/>
    <col min="12" max="12" width="26.875" style="745" customWidth="1"/>
    <col min="13" max="13" width="17.375" style="747" customWidth="1"/>
    <col min="14" max="14" width="10.875" style="747" customWidth="1"/>
    <col min="15" max="15" width="12.75" style="748" customWidth="1"/>
    <col min="16" max="16" width="15.875" style="747" customWidth="1"/>
    <col min="17" max="17" width="33.75" style="747" customWidth="1"/>
    <col min="18" max="18" width="10.25" style="747" customWidth="1"/>
    <col min="19" max="19" width="28.625" style="745" customWidth="1"/>
    <col min="20" max="20" width="8.375" style="745" bestFit="1" customWidth="1"/>
    <col min="21" max="21" width="4.75" style="745" customWidth="1"/>
    <col min="22" max="22" width="7" style="745" bestFit="1" customWidth="1"/>
    <col min="23" max="16384" width="9.125" style="745"/>
  </cols>
  <sheetData>
    <row r="1" spans="1:19" ht="14.3" thickBot="1"/>
    <row r="2" spans="1:19" ht="15.65">
      <c r="B2" s="1" t="s">
        <v>274</v>
      </c>
      <c r="C2" s="2"/>
      <c r="D2" s="3"/>
      <c r="I2" s="1104" t="s">
        <v>864</v>
      </c>
      <c r="J2" s="1104"/>
      <c r="K2" s="1104"/>
    </row>
    <row r="3" spans="1:19" ht="14.3">
      <c r="B3" s="1045" t="s">
        <v>275</v>
      </c>
      <c r="C3" s="4"/>
      <c r="D3" s="5"/>
    </row>
    <row r="4" spans="1:19" ht="14.3">
      <c r="B4" s="1045" t="s">
        <v>276</v>
      </c>
      <c r="C4" s="6"/>
      <c r="D4" s="7"/>
    </row>
    <row r="5" spans="1:19" ht="14.3">
      <c r="B5" s="1045" t="s">
        <v>277</v>
      </c>
      <c r="C5" s="4"/>
      <c r="D5" s="5"/>
    </row>
    <row r="6" spans="1:19" ht="14.3">
      <c r="B6" s="8" t="s">
        <v>278</v>
      </c>
      <c r="C6" s="9"/>
      <c r="D6" s="10"/>
    </row>
    <row r="7" spans="1:19" ht="30.25" customHeight="1">
      <c r="B7" s="1108" t="s">
        <v>279</v>
      </c>
      <c r="C7" s="1109"/>
      <c r="D7" s="1110"/>
    </row>
    <row r="8" spans="1:19" ht="14.3">
      <c r="B8" s="1111" t="s">
        <v>280</v>
      </c>
      <c r="C8" s="1112"/>
      <c r="D8" s="1113"/>
    </row>
    <row r="9" spans="1:19" ht="14.95" thickBot="1">
      <c r="B9" s="1132" t="s">
        <v>281</v>
      </c>
      <c r="C9" s="1133"/>
      <c r="D9" s="1134"/>
    </row>
    <row r="15" spans="1:19" ht="14.3">
      <c r="A15" s="1026"/>
      <c r="B15" s="1026"/>
      <c r="C15" s="1026"/>
      <c r="D15" s="1026"/>
      <c r="E15" s="1026"/>
      <c r="F15" s="1027"/>
      <c r="G15" s="1026"/>
      <c r="H15" s="1028"/>
      <c r="I15" s="1028"/>
      <c r="J15" s="1028"/>
      <c r="K15" s="1028"/>
      <c r="L15" s="1026"/>
      <c r="M15" s="1124" t="s">
        <v>861</v>
      </c>
      <c r="N15" s="1123"/>
      <c r="O15" s="1123"/>
      <c r="P15" s="1123"/>
      <c r="Q15" s="1028"/>
      <c r="R15" s="1028"/>
    </row>
    <row r="16" spans="1:19" ht="16.3">
      <c r="A16" s="1024" t="s">
        <v>865</v>
      </c>
      <c r="B16" s="1024" t="s">
        <v>0</v>
      </c>
      <c r="C16" s="1024" t="s">
        <v>295</v>
      </c>
      <c r="D16" s="1024" t="s">
        <v>296</v>
      </c>
      <c r="E16" s="1024" t="s">
        <v>297</v>
      </c>
      <c r="F16" s="1025" t="s">
        <v>1</v>
      </c>
      <c r="G16" s="1024" t="s">
        <v>2974</v>
      </c>
      <c r="H16" s="1017" t="s">
        <v>2</v>
      </c>
      <c r="I16" s="1017" t="s">
        <v>298</v>
      </c>
      <c r="J16" s="1017" t="s">
        <v>299</v>
      </c>
      <c r="K16" s="1017" t="s">
        <v>2975</v>
      </c>
      <c r="L16" s="1024" t="s">
        <v>300</v>
      </c>
      <c r="M16" s="1017" t="s">
        <v>301</v>
      </c>
      <c r="N16" s="1017" t="s">
        <v>862</v>
      </c>
      <c r="O16" s="1018" t="s">
        <v>302</v>
      </c>
      <c r="P16" s="1017" t="s">
        <v>303</v>
      </c>
      <c r="Q16" s="1017" t="s">
        <v>304</v>
      </c>
      <c r="R16" s="1017" t="s">
        <v>863</v>
      </c>
      <c r="S16" s="749"/>
    </row>
    <row r="17" spans="1:18">
      <c r="A17" s="1012" t="s">
        <v>171</v>
      </c>
      <c r="B17" s="1012" t="s">
        <v>3058</v>
      </c>
      <c r="C17" s="1012" t="s">
        <v>172</v>
      </c>
      <c r="D17" s="1012" t="s">
        <v>173</v>
      </c>
      <c r="E17" s="1012" t="s">
        <v>56</v>
      </c>
      <c r="F17" s="1013">
        <v>40445</v>
      </c>
      <c r="G17" s="1012" t="s">
        <v>67</v>
      </c>
      <c r="H17" s="1015"/>
      <c r="I17" s="1015">
        <v>2234000</v>
      </c>
      <c r="J17" s="1015">
        <v>0</v>
      </c>
      <c r="K17" s="1015">
        <v>2334902.34</v>
      </c>
      <c r="L17" s="1012" t="s">
        <v>871</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924</v>
      </c>
      <c r="C19" s="1012" t="s">
        <v>266</v>
      </c>
      <c r="D19" s="1012" t="s">
        <v>267</v>
      </c>
      <c r="E19" s="1012" t="s">
        <v>89</v>
      </c>
      <c r="F19" s="1013">
        <v>40438</v>
      </c>
      <c r="G19" s="1012" t="s">
        <v>67</v>
      </c>
      <c r="H19" s="1015"/>
      <c r="I19" s="1015">
        <v>5457000</v>
      </c>
      <c r="J19" s="1015">
        <v>0</v>
      </c>
      <c r="K19" s="1015">
        <v>6549066.96</v>
      </c>
      <c r="L19" s="1012" t="s">
        <v>870</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924</v>
      </c>
      <c r="C21" s="1012" t="s">
        <v>128</v>
      </c>
      <c r="D21" s="1012" t="s">
        <v>129</v>
      </c>
      <c r="E21" s="1012" t="s">
        <v>130</v>
      </c>
      <c r="F21" s="1013">
        <v>40445</v>
      </c>
      <c r="G21" s="1012" t="s">
        <v>67</v>
      </c>
      <c r="H21" s="1015"/>
      <c r="I21" s="1015">
        <v>2500000</v>
      </c>
      <c r="J21" s="1015">
        <v>0</v>
      </c>
      <c r="K21" s="1015">
        <v>2600277.77</v>
      </c>
      <c r="L21" s="1012" t="s">
        <v>870</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924</v>
      </c>
      <c r="C23" s="1012" t="s">
        <v>269</v>
      </c>
      <c r="D23" s="1012" t="s">
        <v>270</v>
      </c>
      <c r="E23" s="1012" t="s">
        <v>19</v>
      </c>
      <c r="F23" s="1013">
        <v>40445</v>
      </c>
      <c r="G23" s="1012" t="s">
        <v>7</v>
      </c>
      <c r="H23" s="1015"/>
      <c r="I23" s="1015">
        <v>3372000</v>
      </c>
      <c r="J23" s="1015">
        <v>0</v>
      </c>
      <c r="K23" s="1015">
        <v>3645637.33</v>
      </c>
      <c r="L23" s="1012" t="s">
        <v>870</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924</v>
      </c>
      <c r="C26" s="1012" t="s">
        <v>263</v>
      </c>
      <c r="D26" s="1012" t="s">
        <v>264</v>
      </c>
      <c r="E26" s="1012" t="s">
        <v>23</v>
      </c>
      <c r="F26" s="1013">
        <v>40450</v>
      </c>
      <c r="G26" s="1012" t="s">
        <v>67</v>
      </c>
      <c r="H26" s="1015"/>
      <c r="I26" s="1015">
        <v>3297000</v>
      </c>
      <c r="J26" s="1015">
        <v>0</v>
      </c>
      <c r="K26" s="1015">
        <v>3547974.96</v>
      </c>
      <c r="L26" s="1012" t="s">
        <v>870</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2987</v>
      </c>
      <c r="C28" s="1012" t="s">
        <v>69</v>
      </c>
      <c r="D28" s="1012" t="s">
        <v>70</v>
      </c>
      <c r="E28" s="1012" t="s">
        <v>23</v>
      </c>
      <c r="F28" s="1013">
        <v>40450</v>
      </c>
      <c r="G28" s="1012" t="s">
        <v>7</v>
      </c>
      <c r="H28" s="1015">
        <v>50400000</v>
      </c>
      <c r="I28" s="1015">
        <v>30514000</v>
      </c>
      <c r="J28" s="1015">
        <v>0</v>
      </c>
      <c r="K28" s="1015">
        <v>85045109.219999999</v>
      </c>
      <c r="L28" s="1012" t="s">
        <v>871</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1538</v>
      </c>
      <c r="C30" s="1012" t="s">
        <v>81</v>
      </c>
      <c r="D30" s="1012" t="s">
        <v>82</v>
      </c>
      <c r="E30" s="1012" t="s">
        <v>83</v>
      </c>
      <c r="F30" s="1013">
        <v>40450</v>
      </c>
      <c r="G30" s="1012" t="s">
        <v>7</v>
      </c>
      <c r="H30" s="1015"/>
      <c r="I30" s="1015">
        <v>5250000</v>
      </c>
      <c r="J30" s="1015">
        <v>0</v>
      </c>
      <c r="K30" s="1015">
        <v>5565583.3399999999</v>
      </c>
      <c r="L30" s="1012" t="s">
        <v>870</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924</v>
      </c>
      <c r="C32" s="1012" t="s">
        <v>123</v>
      </c>
      <c r="D32" s="1012" t="s">
        <v>124</v>
      </c>
      <c r="E32" s="1012" t="s">
        <v>56</v>
      </c>
      <c r="F32" s="1013">
        <v>40450</v>
      </c>
      <c r="G32" s="1012" t="s">
        <v>67</v>
      </c>
      <c r="H32" s="1015"/>
      <c r="I32" s="1015">
        <v>502000</v>
      </c>
      <c r="J32" s="1015">
        <v>0</v>
      </c>
      <c r="K32" s="1015">
        <v>553566.56000000006</v>
      </c>
      <c r="L32" s="1012" t="s">
        <v>870</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924</v>
      </c>
      <c r="C34" s="1012" t="s">
        <v>164</v>
      </c>
      <c r="D34" s="1012" t="s">
        <v>165</v>
      </c>
      <c r="E34" s="1012" t="s">
        <v>166</v>
      </c>
      <c r="F34" s="1013">
        <v>40450</v>
      </c>
      <c r="G34" s="1012" t="s">
        <v>67</v>
      </c>
      <c r="H34" s="1015"/>
      <c r="I34" s="1015">
        <v>3260000</v>
      </c>
      <c r="J34" s="1015">
        <v>0</v>
      </c>
      <c r="K34" s="1015">
        <v>3523697.78</v>
      </c>
      <c r="L34" s="1012" t="s">
        <v>870</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924</v>
      </c>
      <c r="C36" s="1012" t="s">
        <v>215</v>
      </c>
      <c r="D36" s="1012" t="s">
        <v>216</v>
      </c>
      <c r="E36" s="1012" t="s">
        <v>217</v>
      </c>
      <c r="F36" s="1013">
        <v>40445</v>
      </c>
      <c r="G36" s="1012" t="s">
        <v>67</v>
      </c>
      <c r="H36" s="1015"/>
      <c r="I36" s="1015">
        <v>1096000</v>
      </c>
      <c r="J36" s="1015">
        <v>0</v>
      </c>
      <c r="K36" s="1015">
        <v>1140388</v>
      </c>
      <c r="L36" s="1012" t="s">
        <v>870</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3059</v>
      </c>
      <c r="C38" s="1012" t="s">
        <v>170</v>
      </c>
      <c r="D38" s="1012" t="s">
        <v>55</v>
      </c>
      <c r="E38" s="1012" t="s">
        <v>56</v>
      </c>
      <c r="F38" s="1013">
        <v>40451</v>
      </c>
      <c r="G38" s="1012" t="s">
        <v>67</v>
      </c>
      <c r="H38" s="1015"/>
      <c r="I38" s="1015">
        <v>300000</v>
      </c>
      <c r="J38" s="1015">
        <v>0</v>
      </c>
      <c r="K38" s="1015">
        <v>317450</v>
      </c>
      <c r="L38" s="1012" t="s">
        <v>871</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145000</v>
      </c>
      <c r="K40" s="1015">
        <f>38098.75+3262.5+3262.5</f>
        <v>44623.75</v>
      </c>
      <c r="L40" s="1012" t="s">
        <v>869</v>
      </c>
      <c r="M40" s="1015"/>
      <c r="N40" s="1015"/>
      <c r="O40" s="1016"/>
      <c r="P40" s="1015"/>
      <c r="Q40" s="1015"/>
      <c r="R40" s="1015"/>
    </row>
    <row r="41" spans="1:18">
      <c r="A41" s="1012" t="s">
        <v>179</v>
      </c>
      <c r="B41" s="1012" t="s">
        <v>2988</v>
      </c>
      <c r="C41" s="1012" t="s">
        <v>180</v>
      </c>
      <c r="D41" s="1012" t="s">
        <v>181</v>
      </c>
      <c r="E41" s="1012" t="s">
        <v>6</v>
      </c>
      <c r="F41" s="1013">
        <v>40445</v>
      </c>
      <c r="G41" s="1012" t="s">
        <v>67</v>
      </c>
      <c r="H41" s="1015"/>
      <c r="I41" s="1015">
        <v>1000000</v>
      </c>
      <c r="J41" s="1015">
        <v>0</v>
      </c>
      <c r="K41" s="1015">
        <v>1085388.8799999999</v>
      </c>
      <c r="L41" s="1012" t="s">
        <v>870</v>
      </c>
      <c r="M41" s="1015"/>
      <c r="N41" s="1015"/>
      <c r="O41" s="1016"/>
      <c r="P41" s="1015"/>
      <c r="Q41" s="1015"/>
      <c r="R41" s="1015"/>
    </row>
    <row r="42" spans="1:18">
      <c r="A42" s="1012" t="s">
        <v>179</v>
      </c>
      <c r="B42" s="1012" t="s">
        <v>283</v>
      </c>
      <c r="C42" s="1012" t="s">
        <v>180</v>
      </c>
      <c r="D42" s="1012" t="s">
        <v>181</v>
      </c>
      <c r="E42" s="1012" t="s">
        <v>6</v>
      </c>
      <c r="F42" s="1013">
        <v>42004</v>
      </c>
      <c r="G42" s="1012" t="s">
        <v>283</v>
      </c>
      <c r="H42" s="1015"/>
      <c r="I42" s="1015"/>
      <c r="J42" s="1015"/>
      <c r="K42" s="1015"/>
      <c r="L42" s="1012" t="s">
        <v>283</v>
      </c>
      <c r="M42" s="1015">
        <v>1000000</v>
      </c>
      <c r="N42" s="1015"/>
      <c r="O42" s="1016">
        <v>1000000</v>
      </c>
      <c r="P42" s="1015">
        <v>1</v>
      </c>
      <c r="Q42" s="1015"/>
      <c r="R42" s="1015"/>
    </row>
    <row r="43" spans="1:18">
      <c r="A43" s="1012" t="s">
        <v>134</v>
      </c>
      <c r="B43" s="1012" t="s">
        <v>924</v>
      </c>
      <c r="C43" s="1012" t="s">
        <v>135</v>
      </c>
      <c r="D43" s="1012" t="s">
        <v>136</v>
      </c>
      <c r="E43" s="1012" t="s">
        <v>52</v>
      </c>
      <c r="F43" s="1013">
        <v>40450</v>
      </c>
      <c r="G43" s="1012" t="s">
        <v>67</v>
      </c>
      <c r="H43" s="1015"/>
      <c r="I43" s="1015">
        <v>6300000</v>
      </c>
      <c r="J43" s="1015">
        <v>0</v>
      </c>
      <c r="K43" s="1015">
        <v>6990172.2199999997</v>
      </c>
      <c r="L43" s="1012" t="s">
        <v>870</v>
      </c>
      <c r="M43" s="1015"/>
      <c r="N43" s="1015"/>
      <c r="O43" s="1016"/>
      <c r="P43" s="1015"/>
      <c r="Q43" s="1015"/>
      <c r="R43" s="1015"/>
    </row>
    <row r="44" spans="1:18">
      <c r="A44" s="1012" t="s">
        <v>134</v>
      </c>
      <c r="B44" s="1012" t="s">
        <v>283</v>
      </c>
      <c r="C44" s="1012" t="s">
        <v>135</v>
      </c>
      <c r="D44" s="1012" t="s">
        <v>136</v>
      </c>
      <c r="E44" s="1012" t="s">
        <v>52</v>
      </c>
      <c r="F44" s="1013">
        <v>41311</v>
      </c>
      <c r="G44" s="1012" t="s">
        <v>283</v>
      </c>
      <c r="H44" s="1015"/>
      <c r="I44" s="1015"/>
      <c r="J44" s="1015"/>
      <c r="K44" s="1015"/>
      <c r="L44" s="1012" t="s">
        <v>283</v>
      </c>
      <c r="M44" s="1015">
        <v>2500000</v>
      </c>
      <c r="N44" s="1015"/>
      <c r="O44" s="1016">
        <v>2500000</v>
      </c>
      <c r="P44" s="1015">
        <v>1</v>
      </c>
      <c r="Q44" s="1015"/>
      <c r="R44" s="1015"/>
    </row>
    <row r="45" spans="1:18">
      <c r="A45" s="1012" t="s">
        <v>134</v>
      </c>
      <c r="B45" s="1012" t="s">
        <v>283</v>
      </c>
      <c r="C45" s="1012" t="s">
        <v>135</v>
      </c>
      <c r="D45" s="1012" t="s">
        <v>136</v>
      </c>
      <c r="E45" s="1012" t="s">
        <v>52</v>
      </c>
      <c r="F45" s="1013">
        <v>43201</v>
      </c>
      <c r="G45" s="1012" t="s">
        <v>283</v>
      </c>
      <c r="H45" s="1015"/>
      <c r="I45" s="1015"/>
      <c r="J45" s="1015"/>
      <c r="K45" s="1015"/>
      <c r="L45" s="1012" t="s">
        <v>283</v>
      </c>
      <c r="M45" s="1015">
        <v>3800000</v>
      </c>
      <c r="N45" s="1015"/>
      <c r="O45" s="1016">
        <v>3800000</v>
      </c>
      <c r="P45" s="1015">
        <v>1</v>
      </c>
      <c r="Q45" s="1015"/>
      <c r="R45" s="1015"/>
    </row>
    <row r="46" spans="1:18">
      <c r="A46" s="1012" t="s">
        <v>27</v>
      </c>
      <c r="B46" s="1012" t="s">
        <v>874</v>
      </c>
      <c r="C46" s="1012" t="s">
        <v>28</v>
      </c>
      <c r="D46" s="1012" t="s">
        <v>29</v>
      </c>
      <c r="E46" s="1012" t="s">
        <v>30</v>
      </c>
      <c r="F46" s="1013">
        <v>40417</v>
      </c>
      <c r="G46" s="1012" t="s">
        <v>31</v>
      </c>
      <c r="H46" s="1015">
        <v>18980000</v>
      </c>
      <c r="I46" s="1015"/>
      <c r="J46" s="1015">
        <v>18979999.999600001</v>
      </c>
      <c r="K46" s="1015">
        <v>446512.41</v>
      </c>
      <c r="L46" s="1012" t="s">
        <v>869</v>
      </c>
      <c r="M46" s="1015"/>
      <c r="N46" s="1015"/>
      <c r="O46" s="1016"/>
      <c r="P46" s="1015"/>
      <c r="Q46" s="1015"/>
      <c r="R46" s="1015"/>
    </row>
    <row r="47" spans="1:18">
      <c r="A47" s="1012" t="s">
        <v>78</v>
      </c>
      <c r="B47" s="1012" t="s">
        <v>2389</v>
      </c>
      <c r="C47" s="1012" t="s">
        <v>79</v>
      </c>
      <c r="D47" s="1012" t="s">
        <v>76</v>
      </c>
      <c r="E47" s="1012" t="s">
        <v>77</v>
      </c>
      <c r="F47" s="1013">
        <v>40438</v>
      </c>
      <c r="G47" s="1012" t="s">
        <v>7</v>
      </c>
      <c r="H47" s="1015"/>
      <c r="I47" s="1015">
        <v>5781000</v>
      </c>
      <c r="J47" s="1015">
        <v>0</v>
      </c>
      <c r="K47" s="1015">
        <v>6273348.5</v>
      </c>
      <c r="L47" s="1012" t="s">
        <v>871</v>
      </c>
      <c r="M47" s="1015"/>
      <c r="N47" s="1015"/>
      <c r="O47" s="1016"/>
      <c r="P47" s="1015"/>
      <c r="Q47" s="1015"/>
      <c r="R47" s="1015"/>
    </row>
    <row r="48" spans="1:18">
      <c r="A48" s="1012" t="s">
        <v>78</v>
      </c>
      <c r="B48" s="1012" t="s">
        <v>283</v>
      </c>
      <c r="C48" s="1012" t="s">
        <v>79</v>
      </c>
      <c r="D48" s="1012" t="s">
        <v>76</v>
      </c>
      <c r="E48" s="1012" t="s">
        <v>77</v>
      </c>
      <c r="F48" s="1013">
        <v>42724</v>
      </c>
      <c r="G48" s="1012" t="s">
        <v>283</v>
      </c>
      <c r="H48" s="1015"/>
      <c r="I48" s="1015"/>
      <c r="J48" s="1015"/>
      <c r="K48" s="1015"/>
      <c r="L48" s="1012" t="s">
        <v>283</v>
      </c>
      <c r="M48" s="1015">
        <v>5549760</v>
      </c>
      <c r="N48" s="1015"/>
      <c r="O48" s="1016">
        <v>5781</v>
      </c>
      <c r="P48" s="1015">
        <v>960</v>
      </c>
      <c r="Q48" s="1015">
        <v>-231240</v>
      </c>
      <c r="R48" s="1015"/>
    </row>
    <row r="49" spans="1:18">
      <c r="A49" s="1012" t="s">
        <v>16</v>
      </c>
      <c r="B49" s="1012" t="s">
        <v>3060</v>
      </c>
      <c r="C49" s="1012" t="s">
        <v>17</v>
      </c>
      <c r="D49" s="1012" t="s">
        <v>18</v>
      </c>
      <c r="E49" s="1012" t="s">
        <v>19</v>
      </c>
      <c r="F49" s="1013">
        <v>40403</v>
      </c>
      <c r="G49" s="1012" t="s">
        <v>7</v>
      </c>
      <c r="H49" s="1015">
        <v>7462000</v>
      </c>
      <c r="I49" s="1015"/>
      <c r="J49" s="1015">
        <v>0</v>
      </c>
      <c r="K49" s="1015">
        <v>13305408.939999999</v>
      </c>
      <c r="L49" s="1012" t="s">
        <v>871</v>
      </c>
      <c r="M49" s="1015"/>
      <c r="N49" s="1015"/>
      <c r="O49" s="1016"/>
      <c r="P49" s="1015"/>
      <c r="Q49" s="1015"/>
      <c r="R49" s="1015"/>
    </row>
    <row r="50" spans="1:18">
      <c r="A50" s="1012" t="s">
        <v>16</v>
      </c>
      <c r="B50" s="1012" t="s">
        <v>283</v>
      </c>
      <c r="C50" s="1012" t="s">
        <v>17</v>
      </c>
      <c r="D50" s="1012" t="s">
        <v>18</v>
      </c>
      <c r="E50" s="1012" t="s">
        <v>19</v>
      </c>
      <c r="F50" s="1013">
        <v>40438</v>
      </c>
      <c r="G50" s="1012" t="s">
        <v>283</v>
      </c>
      <c r="H50" s="1015"/>
      <c r="I50" s="1015">
        <v>4379000</v>
      </c>
      <c r="J50" s="1015"/>
      <c r="K50" s="1015"/>
      <c r="L50" s="1012" t="s">
        <v>283</v>
      </c>
      <c r="M50" s="1015"/>
      <c r="N50" s="1015"/>
      <c r="O50" s="1016"/>
      <c r="P50" s="1015"/>
      <c r="Q50" s="1015"/>
      <c r="R50" s="1015"/>
    </row>
    <row r="51" spans="1:18">
      <c r="A51" s="1012" t="s">
        <v>16</v>
      </c>
      <c r="B51" s="1012" t="s">
        <v>283</v>
      </c>
      <c r="C51" s="1012" t="s">
        <v>17</v>
      </c>
      <c r="D51" s="1012" t="s">
        <v>18</v>
      </c>
      <c r="E51" s="1012" t="s">
        <v>19</v>
      </c>
      <c r="F51" s="1013">
        <v>42734</v>
      </c>
      <c r="G51" s="1012" t="s">
        <v>283</v>
      </c>
      <c r="H51" s="1015"/>
      <c r="I51" s="1015"/>
      <c r="J51" s="1015"/>
      <c r="K51" s="1015"/>
      <c r="L51" s="1012" t="s">
        <v>283</v>
      </c>
      <c r="M51" s="1015">
        <v>4227049</v>
      </c>
      <c r="N51" s="1015"/>
      <c r="O51" s="1016">
        <v>4379</v>
      </c>
      <c r="P51" s="1015">
        <v>965.30006850899997</v>
      </c>
      <c r="Q51" s="1015">
        <v>-151951</v>
      </c>
      <c r="R51" s="1015"/>
    </row>
    <row r="52" spans="1:18">
      <c r="A52" s="1012" t="s">
        <v>16</v>
      </c>
      <c r="B52" s="1012" t="s">
        <v>283</v>
      </c>
      <c r="C52" s="1012" t="s">
        <v>17</v>
      </c>
      <c r="D52" s="1012" t="s">
        <v>18</v>
      </c>
      <c r="E52" s="1012" t="s">
        <v>19</v>
      </c>
      <c r="F52" s="1013">
        <v>43012</v>
      </c>
      <c r="G52" s="1012" t="s">
        <v>283</v>
      </c>
      <c r="H52" s="1015"/>
      <c r="I52" s="1015"/>
      <c r="J52" s="1015"/>
      <c r="K52" s="1015"/>
      <c r="L52" s="1012" t="s">
        <v>283</v>
      </c>
      <c r="M52" s="1015">
        <v>7462000</v>
      </c>
      <c r="N52" s="1015"/>
      <c r="O52" s="1016">
        <v>7462</v>
      </c>
      <c r="P52" s="1015">
        <v>1000</v>
      </c>
      <c r="Q52" s="1015"/>
      <c r="R52" s="1015"/>
    </row>
    <row r="53" spans="1:18">
      <c r="A53" s="1012" t="s">
        <v>84</v>
      </c>
      <c r="B53" s="1012" t="s">
        <v>2989</v>
      </c>
      <c r="C53" s="1012" t="s">
        <v>85</v>
      </c>
      <c r="D53" s="1012" t="s">
        <v>86</v>
      </c>
      <c r="E53" s="1012" t="s">
        <v>23</v>
      </c>
      <c r="F53" s="1013">
        <v>40450</v>
      </c>
      <c r="G53" s="1012" t="s">
        <v>7</v>
      </c>
      <c r="H53" s="1015">
        <v>54600000</v>
      </c>
      <c r="I53" s="1015"/>
      <c r="J53" s="1015">
        <v>0</v>
      </c>
      <c r="K53" s="1015">
        <v>57366400</v>
      </c>
      <c r="L53" s="1012" t="s">
        <v>871</v>
      </c>
      <c r="M53" s="1015"/>
      <c r="N53" s="1015"/>
      <c r="O53" s="1016"/>
      <c r="P53" s="1015"/>
      <c r="Q53" s="1015"/>
      <c r="R53" s="1015"/>
    </row>
    <row r="54" spans="1:18">
      <c r="A54" s="1012" t="s">
        <v>84</v>
      </c>
      <c r="B54" s="1012" t="s">
        <v>283</v>
      </c>
      <c r="C54" s="1012" t="s">
        <v>85</v>
      </c>
      <c r="D54" s="1012" t="s">
        <v>86</v>
      </c>
      <c r="E54" s="1012" t="s">
        <v>23</v>
      </c>
      <c r="F54" s="1013">
        <v>42654</v>
      </c>
      <c r="G54" s="1012" t="s">
        <v>283</v>
      </c>
      <c r="H54" s="1015"/>
      <c r="I54" s="1015"/>
      <c r="J54" s="1015"/>
      <c r="K54" s="1015"/>
      <c r="L54" s="1012" t="s">
        <v>283</v>
      </c>
      <c r="M54" s="1015">
        <v>50778000</v>
      </c>
      <c r="N54" s="1015"/>
      <c r="O54" s="1016">
        <v>54600</v>
      </c>
      <c r="P54" s="1015">
        <v>930</v>
      </c>
      <c r="Q54" s="1015">
        <v>-3822000</v>
      </c>
      <c r="R54" s="1015"/>
    </row>
    <row r="55" spans="1:18">
      <c r="A55" s="1012" t="s">
        <v>24</v>
      </c>
      <c r="B55" s="1012" t="s">
        <v>873</v>
      </c>
      <c r="C55" s="1012" t="s">
        <v>25</v>
      </c>
      <c r="D55" s="1012" t="s">
        <v>26</v>
      </c>
      <c r="E55" s="1012" t="s">
        <v>6</v>
      </c>
      <c r="F55" s="1013">
        <v>40450</v>
      </c>
      <c r="G55" s="1012" t="s">
        <v>7</v>
      </c>
      <c r="H55" s="1015">
        <v>1747000</v>
      </c>
      <c r="I55" s="1015">
        <v>2313000</v>
      </c>
      <c r="J55" s="1015">
        <v>0</v>
      </c>
      <c r="K55" s="1015">
        <v>4690202.2300000004</v>
      </c>
      <c r="L55" s="1012" t="s">
        <v>870</v>
      </c>
      <c r="M55" s="1015"/>
      <c r="N55" s="1015"/>
      <c r="O55" s="1016"/>
      <c r="P55" s="1015"/>
      <c r="Q55" s="1015"/>
      <c r="R55" s="1015"/>
    </row>
    <row r="56" spans="1:18">
      <c r="A56" s="1012" t="s">
        <v>24</v>
      </c>
      <c r="B56" s="1012" t="s">
        <v>283</v>
      </c>
      <c r="C56" s="1012" t="s">
        <v>25</v>
      </c>
      <c r="D56" s="1012" t="s">
        <v>26</v>
      </c>
      <c r="E56" s="1012" t="s">
        <v>6</v>
      </c>
      <c r="F56" s="1013">
        <v>43376</v>
      </c>
      <c r="G56" s="1012" t="s">
        <v>283</v>
      </c>
      <c r="H56" s="1015"/>
      <c r="I56" s="1015"/>
      <c r="J56" s="1015"/>
      <c r="K56" s="1015"/>
      <c r="L56" s="1012" t="s">
        <v>283</v>
      </c>
      <c r="M56" s="1015">
        <v>4060000</v>
      </c>
      <c r="N56" s="1015"/>
      <c r="O56" s="1016">
        <v>4060</v>
      </c>
      <c r="P56" s="1015">
        <v>1000</v>
      </c>
      <c r="Q56" s="1015"/>
      <c r="R56" s="1015"/>
    </row>
    <row r="57" spans="1:18">
      <c r="A57" s="1012" t="s">
        <v>205</v>
      </c>
      <c r="B57" s="1012"/>
      <c r="C57" s="1012" t="s">
        <v>206</v>
      </c>
      <c r="D57" s="1012" t="s">
        <v>207</v>
      </c>
      <c r="E57" s="1012" t="s">
        <v>208</v>
      </c>
      <c r="F57" s="1013">
        <v>40445</v>
      </c>
      <c r="G57" s="1012" t="s">
        <v>67</v>
      </c>
      <c r="H57" s="1015"/>
      <c r="I57" s="1015">
        <v>2650000</v>
      </c>
      <c r="J57" s="1015">
        <v>0</v>
      </c>
      <c r="K57" s="1015">
        <v>3073116.66</v>
      </c>
      <c r="L57" s="1012" t="s">
        <v>870</v>
      </c>
      <c r="M57" s="1015"/>
      <c r="N57" s="1015"/>
      <c r="O57" s="1016"/>
      <c r="P57" s="1015"/>
      <c r="Q57" s="1015"/>
      <c r="R57" s="1015"/>
    </row>
    <row r="58" spans="1:18">
      <c r="A58" s="1012" t="s">
        <v>205</v>
      </c>
      <c r="B58" s="1012" t="s">
        <v>283</v>
      </c>
      <c r="C58" s="1012" t="s">
        <v>206</v>
      </c>
      <c r="D58" s="1012" t="s">
        <v>207</v>
      </c>
      <c r="E58" s="1012" t="s">
        <v>208</v>
      </c>
      <c r="F58" s="1013">
        <v>43361</v>
      </c>
      <c r="G58" s="1012" t="s">
        <v>283</v>
      </c>
      <c r="H58" s="1015"/>
      <c r="I58" s="1015"/>
      <c r="J58" s="1015"/>
      <c r="K58" s="1015"/>
      <c r="L58" s="1012" t="s">
        <v>283</v>
      </c>
      <c r="M58" s="1015">
        <v>2650000</v>
      </c>
      <c r="N58" s="1015"/>
      <c r="O58" s="1016">
        <v>2650000</v>
      </c>
      <c r="P58" s="1015">
        <v>1</v>
      </c>
      <c r="Q58" s="1015"/>
      <c r="R58" s="1015"/>
    </row>
    <row r="59" spans="1:18">
      <c r="A59" s="1012" t="s">
        <v>154</v>
      </c>
      <c r="B59" s="1012" t="s">
        <v>3061</v>
      </c>
      <c r="C59" s="1012" t="s">
        <v>155</v>
      </c>
      <c r="D59" s="1012" t="s">
        <v>156</v>
      </c>
      <c r="E59" s="1012" t="s">
        <v>89</v>
      </c>
      <c r="F59" s="1013">
        <v>40450</v>
      </c>
      <c r="G59" s="1012" t="s">
        <v>67</v>
      </c>
      <c r="H59" s="1015"/>
      <c r="I59" s="1015">
        <v>450000</v>
      </c>
      <c r="J59" s="1015">
        <v>0</v>
      </c>
      <c r="K59" s="1015">
        <v>471025</v>
      </c>
      <c r="L59" s="1012" t="s">
        <v>871</v>
      </c>
      <c r="M59" s="1015"/>
      <c r="N59" s="1015"/>
      <c r="O59" s="1016"/>
      <c r="P59" s="1015"/>
      <c r="Q59" s="1015"/>
      <c r="R59" s="1015"/>
    </row>
    <row r="60" spans="1:18">
      <c r="A60" s="1012" t="s">
        <v>154</v>
      </c>
      <c r="B60" s="1012" t="s">
        <v>283</v>
      </c>
      <c r="C60" s="1012" t="s">
        <v>155</v>
      </c>
      <c r="D60" s="1012" t="s">
        <v>156</v>
      </c>
      <c r="E60" s="1012" t="s">
        <v>89</v>
      </c>
      <c r="F60" s="1013">
        <v>42724</v>
      </c>
      <c r="G60" s="1012" t="s">
        <v>283</v>
      </c>
      <c r="H60" s="1015"/>
      <c r="I60" s="1015"/>
      <c r="J60" s="1015"/>
      <c r="K60" s="1015"/>
      <c r="L60" s="1012" t="s">
        <v>283</v>
      </c>
      <c r="M60" s="1015">
        <v>415000</v>
      </c>
      <c r="N60" s="1015"/>
      <c r="O60" s="1016">
        <v>450000</v>
      </c>
      <c r="P60" s="1015">
        <v>0.92222222200000004</v>
      </c>
      <c r="Q60" s="1015">
        <v>-35000</v>
      </c>
      <c r="R60" s="1015"/>
    </row>
    <row r="61" spans="1:18">
      <c r="A61" s="1012" t="s">
        <v>199</v>
      </c>
      <c r="B61" s="1012"/>
      <c r="C61" s="1012" t="s">
        <v>200</v>
      </c>
      <c r="D61" s="1012" t="s">
        <v>201</v>
      </c>
      <c r="E61" s="1012" t="s">
        <v>6</v>
      </c>
      <c r="F61" s="1013">
        <v>40445</v>
      </c>
      <c r="G61" s="1012" t="s">
        <v>67</v>
      </c>
      <c r="H61" s="1015"/>
      <c r="I61" s="1015">
        <v>2799000</v>
      </c>
      <c r="J61" s="1015">
        <v>559000</v>
      </c>
      <c r="K61" s="1015">
        <f>672459.75+62977.5+2288720+12577.5+12577.5</f>
        <v>3049312.25</v>
      </c>
      <c r="L61" s="1012" t="s">
        <v>3063</v>
      </c>
      <c r="M61" s="1015"/>
      <c r="N61" s="1015"/>
      <c r="O61" s="1016"/>
      <c r="P61" s="1015"/>
      <c r="Q61" s="1015"/>
      <c r="R61" s="1015"/>
    </row>
    <row r="62" spans="1:18">
      <c r="A62" s="1012" t="s">
        <v>199</v>
      </c>
      <c r="B62" s="1012"/>
      <c r="C62" s="1012" t="s">
        <v>200</v>
      </c>
      <c r="D62" s="1012" t="s">
        <v>201</v>
      </c>
      <c r="E62" s="1012" t="s">
        <v>6</v>
      </c>
      <c r="F62" s="1013">
        <v>43873</v>
      </c>
      <c r="G62" s="1012"/>
      <c r="H62" s="1015"/>
      <c r="I62" s="1015"/>
      <c r="J62" s="1015"/>
      <c r="K62" s="1015"/>
      <c r="L62" s="1012"/>
      <c r="M62" s="1015">
        <v>2240000</v>
      </c>
      <c r="N62" s="1015"/>
      <c r="O62" s="1016">
        <v>2240000</v>
      </c>
      <c r="P62" s="1015">
        <v>1</v>
      </c>
      <c r="Q62" s="1015"/>
      <c r="R62" s="1015"/>
    </row>
    <row r="63" spans="1:18">
      <c r="A63" s="1012" t="s">
        <v>221</v>
      </c>
      <c r="B63" s="1012" t="s">
        <v>3062</v>
      </c>
      <c r="C63" s="1012" t="s">
        <v>222</v>
      </c>
      <c r="D63" s="1012" t="s">
        <v>76</v>
      </c>
      <c r="E63" s="1012" t="s">
        <v>77</v>
      </c>
      <c r="F63" s="1013">
        <v>40450</v>
      </c>
      <c r="G63" s="1012" t="s">
        <v>67</v>
      </c>
      <c r="H63" s="1015"/>
      <c r="I63" s="1015">
        <v>1522000</v>
      </c>
      <c r="J63" s="1015">
        <v>500000</v>
      </c>
      <c r="K63" s="1015">
        <f>1218206.78+11250+11250+11250</f>
        <v>1251956.78</v>
      </c>
      <c r="L63" s="1012" t="s">
        <v>3063</v>
      </c>
      <c r="M63" s="1015"/>
      <c r="N63" s="1015"/>
      <c r="O63" s="1016"/>
      <c r="P63" s="1015"/>
      <c r="Q63" s="1015"/>
      <c r="R63" s="1015"/>
    </row>
    <row r="64" spans="1:18">
      <c r="A64" s="1012" t="s">
        <v>221</v>
      </c>
      <c r="B64" s="1012" t="s">
        <v>283</v>
      </c>
      <c r="C64" s="1012" t="s">
        <v>222</v>
      </c>
      <c r="D64" s="1012" t="s">
        <v>76</v>
      </c>
      <c r="E64" s="1012" t="s">
        <v>77</v>
      </c>
      <c r="F64" s="1013">
        <v>42734</v>
      </c>
      <c r="G64" s="1012" t="s">
        <v>283</v>
      </c>
      <c r="H64" s="1015"/>
      <c r="I64" s="1015"/>
      <c r="J64" s="1015"/>
      <c r="K64" s="1015"/>
      <c r="L64" s="1012" t="s">
        <v>283</v>
      </c>
      <c r="M64" s="1015">
        <v>970900</v>
      </c>
      <c r="N64" s="1015"/>
      <c r="O64" s="1016">
        <v>1022000</v>
      </c>
      <c r="P64" s="1015">
        <v>0.95</v>
      </c>
      <c r="Q64" s="1015">
        <v>-51100</v>
      </c>
      <c r="R64" s="1015"/>
    </row>
    <row r="65" spans="1:18">
      <c r="A65" s="1012" t="s">
        <v>146</v>
      </c>
      <c r="B65" s="1012" t="s">
        <v>1169</v>
      </c>
      <c r="C65" s="1012" t="s">
        <v>147</v>
      </c>
      <c r="D65" s="1012" t="s">
        <v>148</v>
      </c>
      <c r="E65" s="1012" t="s">
        <v>149</v>
      </c>
      <c r="F65" s="1013">
        <v>40450</v>
      </c>
      <c r="G65" s="1012" t="s">
        <v>67</v>
      </c>
      <c r="H65" s="1015"/>
      <c r="I65" s="1015">
        <v>7000</v>
      </c>
      <c r="J65" s="1015">
        <v>0</v>
      </c>
      <c r="K65" s="1015">
        <v>8120</v>
      </c>
      <c r="L65" s="1012" t="s">
        <v>870</v>
      </c>
      <c r="M65" s="1015"/>
      <c r="N65" s="1015"/>
      <c r="O65" s="1016"/>
      <c r="P65" s="1015"/>
      <c r="Q65" s="1015"/>
      <c r="R65" s="1015"/>
    </row>
    <row r="66" spans="1:18">
      <c r="A66" s="1012" t="s">
        <v>146</v>
      </c>
      <c r="B66" s="1012" t="s">
        <v>283</v>
      </c>
      <c r="C66" s="1012" t="s">
        <v>147</v>
      </c>
      <c r="D66" s="1012" t="s">
        <v>148</v>
      </c>
      <c r="E66" s="1012" t="s">
        <v>149</v>
      </c>
      <c r="F66" s="1013">
        <v>43374</v>
      </c>
      <c r="G66" s="1012" t="s">
        <v>283</v>
      </c>
      <c r="H66" s="1015"/>
      <c r="I66" s="1015"/>
      <c r="J66" s="1015"/>
      <c r="K66" s="1015"/>
      <c r="L66" s="1012" t="s">
        <v>283</v>
      </c>
      <c r="M66" s="1015">
        <v>7000</v>
      </c>
      <c r="N66" s="1015"/>
      <c r="O66" s="1016">
        <v>7000</v>
      </c>
      <c r="P66" s="1015">
        <v>1</v>
      </c>
      <c r="Q66" s="1015"/>
      <c r="R66" s="1015"/>
    </row>
    <row r="67" spans="1:18">
      <c r="A67" s="1012" t="s">
        <v>247</v>
      </c>
      <c r="B67" s="1012"/>
      <c r="C67" s="1012" t="s">
        <v>248</v>
      </c>
      <c r="D67" s="1012" t="s">
        <v>249</v>
      </c>
      <c r="E67" s="1012" t="s">
        <v>6</v>
      </c>
      <c r="F67" s="1013">
        <v>40450</v>
      </c>
      <c r="G67" s="1012" t="s">
        <v>67</v>
      </c>
      <c r="H67" s="1015"/>
      <c r="I67" s="1015">
        <v>100000</v>
      </c>
      <c r="J67" s="1015">
        <v>0</v>
      </c>
      <c r="K67" s="1015">
        <v>115066.67</v>
      </c>
      <c r="L67" s="1012" t="s">
        <v>870</v>
      </c>
      <c r="M67" s="1015"/>
      <c r="N67" s="1015"/>
      <c r="O67" s="1016"/>
      <c r="P67" s="1015"/>
      <c r="Q67" s="1015"/>
      <c r="R67" s="1015"/>
    </row>
    <row r="68" spans="1:18">
      <c r="A68" s="1012" t="s">
        <v>247</v>
      </c>
      <c r="B68" s="1012" t="s">
        <v>283</v>
      </c>
      <c r="C68" s="1012" t="s">
        <v>248</v>
      </c>
      <c r="D68" s="1012" t="s">
        <v>249</v>
      </c>
      <c r="E68" s="1012" t="s">
        <v>6</v>
      </c>
      <c r="F68" s="1013">
        <v>43201</v>
      </c>
      <c r="G68" s="1012" t="s">
        <v>283</v>
      </c>
      <c r="H68" s="1015"/>
      <c r="I68" s="1015"/>
      <c r="J68" s="1015"/>
      <c r="K68" s="1015"/>
      <c r="L68" s="1012" t="s">
        <v>283</v>
      </c>
      <c r="M68" s="1015">
        <v>100000</v>
      </c>
      <c r="N68" s="1015"/>
      <c r="O68" s="1016">
        <v>100000</v>
      </c>
      <c r="P68" s="1015">
        <v>1</v>
      </c>
      <c r="Q68" s="1015"/>
      <c r="R68" s="1015"/>
    </row>
    <row r="69" spans="1:18">
      <c r="A69" s="1012" t="s">
        <v>250</v>
      </c>
      <c r="B69" s="1012" t="s">
        <v>924</v>
      </c>
      <c r="C69" s="1012" t="s">
        <v>251</v>
      </c>
      <c r="D69" s="1012" t="s">
        <v>252</v>
      </c>
      <c r="E69" s="1012" t="s">
        <v>246</v>
      </c>
      <c r="F69" s="1013">
        <v>40445</v>
      </c>
      <c r="G69" s="1012" t="s">
        <v>67</v>
      </c>
      <c r="H69" s="1015"/>
      <c r="I69" s="1015">
        <v>8044000</v>
      </c>
      <c r="J69" s="1015">
        <v>0</v>
      </c>
      <c r="K69" s="1015">
        <v>9165244.2200000007</v>
      </c>
      <c r="L69" s="1012" t="s">
        <v>870</v>
      </c>
      <c r="M69" s="1015"/>
      <c r="N69" s="1015"/>
      <c r="O69" s="1016"/>
      <c r="P69" s="1015"/>
      <c r="Q69" s="1015"/>
      <c r="R69" s="1015"/>
    </row>
    <row r="70" spans="1:18">
      <c r="A70" s="1012" t="s">
        <v>250</v>
      </c>
      <c r="B70" s="1012" t="s">
        <v>283</v>
      </c>
      <c r="C70" s="1012" t="s">
        <v>251</v>
      </c>
      <c r="D70" s="1012" t="s">
        <v>252</v>
      </c>
      <c r="E70" s="1012" t="s">
        <v>246</v>
      </c>
      <c r="F70" s="1013">
        <v>42991</v>
      </c>
      <c r="G70" s="1012" t="s">
        <v>283</v>
      </c>
      <c r="H70" s="1015"/>
      <c r="I70" s="1015"/>
      <c r="J70" s="1015"/>
      <c r="K70" s="1015"/>
      <c r="L70" s="1012" t="s">
        <v>283</v>
      </c>
      <c r="M70" s="1015">
        <v>8044000</v>
      </c>
      <c r="N70" s="1015"/>
      <c r="O70" s="1016">
        <v>8044000</v>
      </c>
      <c r="P70" s="1015">
        <v>1</v>
      </c>
      <c r="Q70" s="1015"/>
      <c r="R70" s="1015"/>
    </row>
    <row r="71" spans="1:18">
      <c r="A71" s="1012" t="s">
        <v>223</v>
      </c>
      <c r="B71" s="1012" t="s">
        <v>924</v>
      </c>
      <c r="C71" s="1012" t="s">
        <v>224</v>
      </c>
      <c r="D71" s="1012" t="s">
        <v>225</v>
      </c>
      <c r="E71" s="1012" t="s">
        <v>6</v>
      </c>
      <c r="F71" s="1013">
        <v>40450</v>
      </c>
      <c r="G71" s="1012" t="s">
        <v>67</v>
      </c>
      <c r="H71" s="1015"/>
      <c r="I71" s="1015">
        <v>30000</v>
      </c>
      <c r="J71" s="1015">
        <v>0</v>
      </c>
      <c r="K71" s="1015">
        <v>32933.339999999997</v>
      </c>
      <c r="L71" s="1012" t="s">
        <v>870</v>
      </c>
      <c r="M71" s="1015"/>
      <c r="N71" s="1015"/>
      <c r="O71" s="1016"/>
      <c r="P71" s="1015"/>
      <c r="Q71" s="1015"/>
      <c r="R71" s="1015"/>
    </row>
    <row r="72" spans="1:18">
      <c r="A72" s="1012" t="s">
        <v>223</v>
      </c>
      <c r="B72" s="1012" t="s">
        <v>283</v>
      </c>
      <c r="C72" s="1012" t="s">
        <v>224</v>
      </c>
      <c r="D72" s="1012" t="s">
        <v>225</v>
      </c>
      <c r="E72" s="1012" t="s">
        <v>6</v>
      </c>
      <c r="F72" s="1013">
        <v>42235</v>
      </c>
      <c r="G72" s="1012" t="s">
        <v>283</v>
      </c>
      <c r="H72" s="1015"/>
      <c r="I72" s="1015"/>
      <c r="J72" s="1015"/>
      <c r="K72" s="1015"/>
      <c r="L72" s="1012" t="s">
        <v>283</v>
      </c>
      <c r="M72" s="1015">
        <v>30000</v>
      </c>
      <c r="N72" s="1015"/>
      <c r="O72" s="1016">
        <v>30000</v>
      </c>
      <c r="P72" s="1015">
        <v>1</v>
      </c>
      <c r="Q72" s="1015"/>
      <c r="R72" s="1015"/>
    </row>
    <row r="73" spans="1:18">
      <c r="A73" s="1012" t="s">
        <v>119</v>
      </c>
      <c r="B73" s="1012" t="s">
        <v>924</v>
      </c>
      <c r="C73" s="1012" t="s">
        <v>120</v>
      </c>
      <c r="D73" s="1012" t="s">
        <v>121</v>
      </c>
      <c r="E73" s="1012" t="s">
        <v>56</v>
      </c>
      <c r="F73" s="1013">
        <v>40450</v>
      </c>
      <c r="G73" s="1012" t="s">
        <v>67</v>
      </c>
      <c r="H73" s="1015"/>
      <c r="I73" s="1015">
        <v>14000</v>
      </c>
      <c r="J73" s="1015">
        <v>0</v>
      </c>
      <c r="K73" s="1015">
        <v>15411.67</v>
      </c>
      <c r="L73" s="1012" t="s">
        <v>870</v>
      </c>
      <c r="M73" s="1015"/>
      <c r="N73" s="1015"/>
      <c r="O73" s="1016"/>
      <c r="P73" s="1015"/>
      <c r="Q73" s="1015"/>
      <c r="R73" s="1015"/>
    </row>
    <row r="74" spans="1:18">
      <c r="A74" s="1012" t="s">
        <v>119</v>
      </c>
      <c r="B74" s="1012" t="s">
        <v>283</v>
      </c>
      <c r="C74" s="1012" t="s">
        <v>120</v>
      </c>
      <c r="D74" s="1012" t="s">
        <v>121</v>
      </c>
      <c r="E74" s="1012" t="s">
        <v>56</v>
      </c>
      <c r="F74" s="1013">
        <v>42291</v>
      </c>
      <c r="G74" s="1012" t="s">
        <v>283</v>
      </c>
      <c r="H74" s="1015"/>
      <c r="I74" s="1015"/>
      <c r="J74" s="1015"/>
      <c r="K74" s="1015"/>
      <c r="L74" s="1012" t="s">
        <v>283</v>
      </c>
      <c r="M74" s="1015">
        <v>14000</v>
      </c>
      <c r="N74" s="1015"/>
      <c r="O74" s="1016">
        <v>14000</v>
      </c>
      <c r="P74" s="1015">
        <v>1</v>
      </c>
      <c r="Q74" s="1015"/>
      <c r="R74" s="1015"/>
    </row>
    <row r="75" spans="1:18">
      <c r="A75" s="1012" t="s">
        <v>53</v>
      </c>
      <c r="B75" s="1012" t="s">
        <v>875</v>
      </c>
      <c r="C75" s="1012" t="s">
        <v>54</v>
      </c>
      <c r="D75" s="1012" t="s">
        <v>55</v>
      </c>
      <c r="E75" s="1012" t="s">
        <v>56</v>
      </c>
      <c r="F75" s="1013">
        <v>40403</v>
      </c>
      <c r="G75" s="1012" t="s">
        <v>7</v>
      </c>
      <c r="H75" s="1015">
        <v>17000000</v>
      </c>
      <c r="I75" s="1015"/>
      <c r="J75" s="1015">
        <v>0</v>
      </c>
      <c r="K75" s="1015">
        <v>19825475.789999999</v>
      </c>
      <c r="L75" s="1012" t="s">
        <v>870</v>
      </c>
      <c r="M75" s="1015"/>
      <c r="N75" s="1015"/>
      <c r="O75" s="1016"/>
      <c r="P75" s="1015"/>
      <c r="Q75" s="1015"/>
      <c r="R75" s="1015"/>
    </row>
    <row r="76" spans="1:18">
      <c r="A76" s="1012" t="s">
        <v>53</v>
      </c>
      <c r="B76" s="1012" t="s">
        <v>283</v>
      </c>
      <c r="C76" s="1012" t="s">
        <v>54</v>
      </c>
      <c r="D76" s="1012" t="s">
        <v>55</v>
      </c>
      <c r="E76" s="1012" t="s">
        <v>56</v>
      </c>
      <c r="F76" s="1013">
        <v>43327</v>
      </c>
      <c r="G76" s="1012" t="s">
        <v>283</v>
      </c>
      <c r="H76" s="1015"/>
      <c r="I76" s="1015"/>
      <c r="J76" s="1015"/>
      <c r="K76" s="1015"/>
      <c r="L76" s="1012" t="s">
        <v>283</v>
      </c>
      <c r="M76" s="1015">
        <v>10000000</v>
      </c>
      <c r="N76" s="1015"/>
      <c r="O76" s="1016">
        <v>10000</v>
      </c>
      <c r="P76" s="1015">
        <v>1000</v>
      </c>
      <c r="Q76" s="1015"/>
      <c r="R76" s="1015"/>
    </row>
    <row r="77" spans="1:18">
      <c r="A77" s="1012" t="s">
        <v>53</v>
      </c>
      <c r="B77" s="1012" t="s">
        <v>283</v>
      </c>
      <c r="C77" s="1012" t="s">
        <v>54</v>
      </c>
      <c r="D77" s="1012" t="s">
        <v>55</v>
      </c>
      <c r="E77" s="1012" t="s">
        <v>56</v>
      </c>
      <c r="F77" s="1013">
        <v>43378</v>
      </c>
      <c r="G77" s="1012" t="s">
        <v>283</v>
      </c>
      <c r="H77" s="1015"/>
      <c r="I77" s="1015"/>
      <c r="J77" s="1015"/>
      <c r="K77" s="1015"/>
      <c r="L77" s="1012" t="s">
        <v>283</v>
      </c>
      <c r="M77" s="1015">
        <v>7000000</v>
      </c>
      <c r="N77" s="1015"/>
      <c r="O77" s="1016">
        <v>7000</v>
      </c>
      <c r="P77" s="1015">
        <v>1000</v>
      </c>
      <c r="Q77" s="1015"/>
      <c r="R77" s="1015"/>
    </row>
    <row r="78" spans="1:18">
      <c r="A78" s="1012" t="s">
        <v>61</v>
      </c>
      <c r="B78" s="1012" t="s">
        <v>2990</v>
      </c>
      <c r="C78" s="1012" t="s">
        <v>62</v>
      </c>
      <c r="D78" s="1012" t="s">
        <v>63</v>
      </c>
      <c r="E78" s="1012" t="s">
        <v>6</v>
      </c>
      <c r="F78" s="1013">
        <v>40445</v>
      </c>
      <c r="G78" s="1012" t="s">
        <v>7</v>
      </c>
      <c r="H78" s="1015">
        <v>5146000</v>
      </c>
      <c r="I78" s="1015"/>
      <c r="J78" s="1015">
        <v>0</v>
      </c>
      <c r="K78" s="1015">
        <v>5413877.8899999997</v>
      </c>
      <c r="L78" s="1012" t="s">
        <v>870</v>
      </c>
      <c r="M78" s="1015"/>
      <c r="N78" s="1015"/>
      <c r="O78" s="1016"/>
      <c r="P78" s="1015"/>
      <c r="Q78" s="1015"/>
      <c r="R78" s="1015"/>
    </row>
    <row r="79" spans="1:18">
      <c r="A79" s="1012" t="s">
        <v>61</v>
      </c>
      <c r="B79" s="1012" t="s">
        <v>283</v>
      </c>
      <c r="C79" s="1012" t="s">
        <v>62</v>
      </c>
      <c r="D79" s="1012" t="s">
        <v>63</v>
      </c>
      <c r="E79" s="1012" t="s">
        <v>6</v>
      </c>
      <c r="F79" s="1013">
        <v>41395</v>
      </c>
      <c r="G79" s="1012" t="s">
        <v>283</v>
      </c>
      <c r="H79" s="1015"/>
      <c r="I79" s="1015"/>
      <c r="J79" s="1015"/>
      <c r="K79" s="1015"/>
      <c r="L79" s="1012" t="s">
        <v>283</v>
      </c>
      <c r="M79" s="1015">
        <v>5146000</v>
      </c>
      <c r="N79" s="1015"/>
      <c r="O79" s="1016">
        <v>5146</v>
      </c>
      <c r="P79" s="1015">
        <v>1000</v>
      </c>
      <c r="Q79" s="1015"/>
      <c r="R79" s="1015"/>
    </row>
    <row r="80" spans="1:18">
      <c r="A80" s="1012" t="s">
        <v>113</v>
      </c>
      <c r="B80" s="1012" t="s">
        <v>2990</v>
      </c>
      <c r="C80" s="1012" t="s">
        <v>114</v>
      </c>
      <c r="D80" s="1012" t="s">
        <v>115</v>
      </c>
      <c r="E80" s="1012" t="s">
        <v>89</v>
      </c>
      <c r="F80" s="1013">
        <v>40438</v>
      </c>
      <c r="G80" s="1012" t="s">
        <v>67</v>
      </c>
      <c r="H80" s="1015">
        <v>7875000</v>
      </c>
      <c r="I80" s="1015"/>
      <c r="J80" s="1015">
        <v>0</v>
      </c>
      <c r="K80" s="1015">
        <v>9223112.5</v>
      </c>
      <c r="L80" s="1012" t="s">
        <v>870</v>
      </c>
      <c r="M80" s="1015"/>
      <c r="N80" s="1015"/>
      <c r="O80" s="1016"/>
      <c r="P80" s="1015"/>
      <c r="Q80" s="1015"/>
      <c r="R80" s="1015"/>
    </row>
    <row r="81" spans="1:18">
      <c r="A81" s="1012" t="s">
        <v>113</v>
      </c>
      <c r="B81" s="1012" t="s">
        <v>283</v>
      </c>
      <c r="C81" s="1012" t="s">
        <v>114</v>
      </c>
      <c r="D81" s="1012" t="s">
        <v>115</v>
      </c>
      <c r="E81" s="1012" t="s">
        <v>89</v>
      </c>
      <c r="F81" s="1013">
        <v>42454</v>
      </c>
      <c r="G81" s="1012" t="s">
        <v>283</v>
      </c>
      <c r="H81" s="1015"/>
      <c r="I81" s="1015"/>
      <c r="J81" s="1015"/>
      <c r="K81" s="1015"/>
      <c r="L81" s="1012" t="s">
        <v>283</v>
      </c>
      <c r="M81" s="1015">
        <v>7875000</v>
      </c>
      <c r="N81" s="1015"/>
      <c r="O81" s="1016">
        <v>7875000</v>
      </c>
      <c r="P81" s="1015">
        <v>1</v>
      </c>
      <c r="Q81" s="1015"/>
      <c r="R81" s="1015"/>
    </row>
    <row r="82" spans="1:18">
      <c r="A82" s="1012" t="s">
        <v>196</v>
      </c>
      <c r="B82" s="1012" t="s">
        <v>924</v>
      </c>
      <c r="C82" s="1012" t="s">
        <v>197</v>
      </c>
      <c r="D82" s="1012" t="s">
        <v>198</v>
      </c>
      <c r="E82" s="1012" t="s">
        <v>105</v>
      </c>
      <c r="F82" s="1013">
        <v>40450</v>
      </c>
      <c r="G82" s="1012" t="s">
        <v>67</v>
      </c>
      <c r="H82" s="1015"/>
      <c r="I82" s="1015">
        <v>1000000</v>
      </c>
      <c r="J82" s="1015">
        <v>0</v>
      </c>
      <c r="K82" s="1015">
        <v>1070166.67</v>
      </c>
      <c r="L82" s="1012" t="s">
        <v>870</v>
      </c>
      <c r="M82" s="1015"/>
      <c r="N82" s="1015"/>
      <c r="O82" s="1016"/>
      <c r="P82" s="1015"/>
      <c r="Q82" s="1015"/>
      <c r="R82" s="1015"/>
    </row>
    <row r="83" spans="1:18">
      <c r="A83" s="1012" t="s">
        <v>196</v>
      </c>
      <c r="B83" s="1012" t="s">
        <v>283</v>
      </c>
      <c r="C83" s="1012" t="s">
        <v>197</v>
      </c>
      <c r="D83" s="1012" t="s">
        <v>198</v>
      </c>
      <c r="E83" s="1012" t="s">
        <v>105</v>
      </c>
      <c r="F83" s="1013">
        <v>41731</v>
      </c>
      <c r="G83" s="1012" t="s">
        <v>283</v>
      </c>
      <c r="H83" s="1015"/>
      <c r="I83" s="1015"/>
      <c r="J83" s="1015"/>
      <c r="K83" s="1015"/>
      <c r="L83" s="1012" t="s">
        <v>283</v>
      </c>
      <c r="M83" s="1015">
        <v>1000000</v>
      </c>
      <c r="N83" s="1015"/>
      <c r="O83" s="1016">
        <v>1000000</v>
      </c>
      <c r="P83" s="1015">
        <v>1</v>
      </c>
      <c r="Q83" s="1015"/>
      <c r="R83" s="1015"/>
    </row>
    <row r="84" spans="1:18">
      <c r="A84" s="1012" t="s">
        <v>20</v>
      </c>
      <c r="B84" s="1012" t="s">
        <v>2990</v>
      </c>
      <c r="C84" s="1012" t="s">
        <v>21</v>
      </c>
      <c r="D84" s="1012" t="s">
        <v>22</v>
      </c>
      <c r="E84" s="1012" t="s">
        <v>23</v>
      </c>
      <c r="F84" s="1013">
        <v>40450</v>
      </c>
      <c r="G84" s="1012" t="s">
        <v>7</v>
      </c>
      <c r="H84" s="1015">
        <v>30000000</v>
      </c>
      <c r="I84" s="1015"/>
      <c r="J84" s="1015">
        <v>0</v>
      </c>
      <c r="K84" s="1015">
        <v>31751666.670000002</v>
      </c>
      <c r="L84" s="1012" t="s">
        <v>870</v>
      </c>
      <c r="M84" s="1015"/>
      <c r="N84" s="1015"/>
      <c r="O84" s="1016"/>
      <c r="P84" s="1015"/>
      <c r="Q84" s="1015"/>
      <c r="R84" s="1015"/>
    </row>
    <row r="85" spans="1:18">
      <c r="A85" s="1012" t="s">
        <v>20</v>
      </c>
      <c r="B85" s="1012" t="s">
        <v>283</v>
      </c>
      <c r="C85" s="1012" t="s">
        <v>21</v>
      </c>
      <c r="D85" s="1012" t="s">
        <v>22</v>
      </c>
      <c r="E85" s="1012" t="s">
        <v>23</v>
      </c>
      <c r="F85" s="1013">
        <v>41516</v>
      </c>
      <c r="G85" s="1012" t="s">
        <v>283</v>
      </c>
      <c r="H85" s="1015"/>
      <c r="I85" s="1015"/>
      <c r="J85" s="1015"/>
      <c r="K85" s="1015"/>
      <c r="L85" s="1012" t="s">
        <v>283</v>
      </c>
      <c r="M85" s="1015">
        <v>30000000</v>
      </c>
      <c r="N85" s="1015"/>
      <c r="O85" s="1016">
        <v>30000</v>
      </c>
      <c r="P85" s="1015">
        <v>1000</v>
      </c>
      <c r="Q85" s="1015"/>
      <c r="R85" s="1015"/>
    </row>
    <row r="86" spans="1:18">
      <c r="A86" s="1012" t="s">
        <v>90</v>
      </c>
      <c r="B86" s="1012" t="s">
        <v>2991</v>
      </c>
      <c r="C86" s="1012" t="s">
        <v>91</v>
      </c>
      <c r="D86" s="1012" t="s">
        <v>92</v>
      </c>
      <c r="E86" s="1012" t="s">
        <v>15</v>
      </c>
      <c r="F86" s="1013">
        <v>40450</v>
      </c>
      <c r="G86" s="1012" t="s">
        <v>7</v>
      </c>
      <c r="H86" s="1015">
        <v>6245000</v>
      </c>
      <c r="I86" s="1015"/>
      <c r="J86" s="1015">
        <v>0</v>
      </c>
      <c r="K86" s="1015">
        <v>6662801.0599999996</v>
      </c>
      <c r="L86" s="1012" t="s">
        <v>871</v>
      </c>
      <c r="M86" s="1015"/>
      <c r="N86" s="1015"/>
      <c r="O86" s="1016"/>
      <c r="P86" s="1015"/>
      <c r="Q86" s="1015"/>
      <c r="R86" s="1015"/>
    </row>
    <row r="87" spans="1:18">
      <c r="A87" s="1012" t="s">
        <v>90</v>
      </c>
      <c r="B87" s="1012" t="s">
        <v>283</v>
      </c>
      <c r="C87" s="1012" t="s">
        <v>91</v>
      </c>
      <c r="D87" s="1012" t="s">
        <v>92</v>
      </c>
      <c r="E87" s="1012" t="s">
        <v>15</v>
      </c>
      <c r="F87" s="1013">
        <v>42703</v>
      </c>
      <c r="G87" s="1012" t="s">
        <v>283</v>
      </c>
      <c r="H87" s="1015"/>
      <c r="I87" s="1015"/>
      <c r="J87" s="1015"/>
      <c r="K87" s="1015"/>
      <c r="L87" s="1012" t="s">
        <v>283</v>
      </c>
      <c r="M87" s="1015">
        <v>5745400</v>
      </c>
      <c r="N87" s="1015"/>
      <c r="O87" s="1016">
        <v>6245</v>
      </c>
      <c r="P87" s="1015">
        <v>920</v>
      </c>
      <c r="Q87" s="1015">
        <v>-499600</v>
      </c>
      <c r="R87" s="1015"/>
    </row>
    <row r="88" spans="1:18">
      <c r="A88" s="1012" t="s">
        <v>243</v>
      </c>
      <c r="B88" s="1012" t="s">
        <v>924</v>
      </c>
      <c r="C88" s="1012" t="s">
        <v>244</v>
      </c>
      <c r="D88" s="1012" t="s">
        <v>245</v>
      </c>
      <c r="E88" s="1012" t="s">
        <v>246</v>
      </c>
      <c r="F88" s="1013">
        <v>40450</v>
      </c>
      <c r="G88" s="1012" t="s">
        <v>67</v>
      </c>
      <c r="H88" s="1015"/>
      <c r="I88" s="1015">
        <v>9278000</v>
      </c>
      <c r="J88" s="1015">
        <v>0</v>
      </c>
      <c r="K88" s="1015">
        <v>9779527.4399999995</v>
      </c>
      <c r="L88" s="1012" t="s">
        <v>870</v>
      </c>
      <c r="M88" s="1015"/>
      <c r="N88" s="1015"/>
      <c r="O88" s="1016"/>
      <c r="P88" s="1015"/>
      <c r="Q88" s="1015"/>
      <c r="R88" s="1015"/>
    </row>
    <row r="89" spans="1:18">
      <c r="A89" s="1012" t="s">
        <v>243</v>
      </c>
      <c r="B89" s="1012" t="s">
        <v>283</v>
      </c>
      <c r="C89" s="1012" t="s">
        <v>244</v>
      </c>
      <c r="D89" s="1012" t="s">
        <v>245</v>
      </c>
      <c r="E89" s="1012" t="s">
        <v>246</v>
      </c>
      <c r="F89" s="1013">
        <v>41437</v>
      </c>
      <c r="G89" s="1012" t="s">
        <v>283</v>
      </c>
      <c r="H89" s="1015"/>
      <c r="I89" s="1015"/>
      <c r="J89" s="1015"/>
      <c r="K89" s="1015"/>
      <c r="L89" s="1012" t="s">
        <v>283</v>
      </c>
      <c r="M89" s="1015">
        <v>9278000</v>
      </c>
      <c r="N89" s="1015"/>
      <c r="O89" s="1016">
        <v>9278000</v>
      </c>
      <c r="P89" s="1015">
        <v>1</v>
      </c>
      <c r="Q89" s="1015"/>
      <c r="R89" s="1015"/>
    </row>
    <row r="90" spans="1:18">
      <c r="A90" s="1012" t="s">
        <v>139</v>
      </c>
      <c r="B90" s="1012" t="s">
        <v>924</v>
      </c>
      <c r="C90" s="1012" t="s">
        <v>140</v>
      </c>
      <c r="D90" s="1012" t="s">
        <v>141</v>
      </c>
      <c r="E90" s="1012" t="s">
        <v>142</v>
      </c>
      <c r="F90" s="1013">
        <v>40445</v>
      </c>
      <c r="G90" s="1012" t="s">
        <v>67</v>
      </c>
      <c r="H90" s="1015"/>
      <c r="I90" s="1015">
        <v>1657000</v>
      </c>
      <c r="J90" s="1015">
        <v>0</v>
      </c>
      <c r="K90" s="1015">
        <v>1725397.27</v>
      </c>
      <c r="L90" s="1012" t="s">
        <v>870</v>
      </c>
      <c r="M90" s="1015"/>
      <c r="N90" s="1015"/>
      <c r="O90" s="1016"/>
      <c r="P90" s="1015"/>
      <c r="Q90" s="1015"/>
      <c r="R90" s="1015"/>
    </row>
    <row r="91" spans="1:18">
      <c r="A91" s="1012" t="s">
        <v>139</v>
      </c>
      <c r="B91" s="1012" t="s">
        <v>283</v>
      </c>
      <c r="C91" s="1012" t="s">
        <v>140</v>
      </c>
      <c r="D91" s="1012" t="s">
        <v>141</v>
      </c>
      <c r="E91" s="1012" t="s">
        <v>142</v>
      </c>
      <c r="F91" s="1013">
        <v>41199</v>
      </c>
      <c r="G91" s="1012" t="s">
        <v>283</v>
      </c>
      <c r="H91" s="1015"/>
      <c r="I91" s="1015"/>
      <c r="J91" s="1015"/>
      <c r="K91" s="1015"/>
      <c r="L91" s="1012" t="s">
        <v>283</v>
      </c>
      <c r="M91" s="1015">
        <v>1657000</v>
      </c>
      <c r="N91" s="1015"/>
      <c r="O91" s="1016">
        <v>1657000</v>
      </c>
      <c r="P91" s="1015">
        <v>1</v>
      </c>
      <c r="Q91" s="1015"/>
      <c r="R91" s="1015"/>
    </row>
    <row r="92" spans="1:18">
      <c r="A92" s="1012" t="s">
        <v>209</v>
      </c>
      <c r="B92" s="1012" t="s">
        <v>3064</v>
      </c>
      <c r="C92" s="1012" t="s">
        <v>210</v>
      </c>
      <c r="D92" s="1012" t="s">
        <v>211</v>
      </c>
      <c r="E92" s="1012" t="s">
        <v>56</v>
      </c>
      <c r="F92" s="1013">
        <v>40438</v>
      </c>
      <c r="G92" s="1012" t="s">
        <v>67</v>
      </c>
      <c r="H92" s="1015"/>
      <c r="I92" s="1015">
        <v>300000</v>
      </c>
      <c r="J92" s="1015">
        <v>0</v>
      </c>
      <c r="K92" s="1015">
        <v>316666.67</v>
      </c>
      <c r="L92" s="1012" t="s">
        <v>871</v>
      </c>
      <c r="M92" s="1015"/>
      <c r="N92" s="1015"/>
      <c r="O92" s="1016"/>
      <c r="P92" s="1015"/>
      <c r="Q92" s="1015"/>
      <c r="R92" s="1015"/>
    </row>
    <row r="93" spans="1:18">
      <c r="A93" s="1012" t="s">
        <v>209</v>
      </c>
      <c r="B93" s="1012" t="s">
        <v>283</v>
      </c>
      <c r="C93" s="1012" t="s">
        <v>210</v>
      </c>
      <c r="D93" s="1012" t="s">
        <v>211</v>
      </c>
      <c r="E93" s="1012" t="s">
        <v>56</v>
      </c>
      <c r="F93" s="1013">
        <v>42731</v>
      </c>
      <c r="G93" s="1012" t="s">
        <v>283</v>
      </c>
      <c r="H93" s="1015"/>
      <c r="I93" s="1015"/>
      <c r="J93" s="1015"/>
      <c r="K93" s="1015"/>
      <c r="L93" s="1012" t="s">
        <v>283</v>
      </c>
      <c r="M93" s="1015">
        <v>279000</v>
      </c>
      <c r="N93" s="1015"/>
      <c r="O93" s="1016">
        <v>300000</v>
      </c>
      <c r="P93" s="1015">
        <v>0.93</v>
      </c>
      <c r="Q93" s="1015">
        <v>-21000</v>
      </c>
      <c r="R93" s="1015"/>
    </row>
    <row r="94" spans="1:18">
      <c r="A94" s="1012" t="s">
        <v>226</v>
      </c>
      <c r="B94" s="1012" t="s">
        <v>924</v>
      </c>
      <c r="C94" s="1012" t="s">
        <v>227</v>
      </c>
      <c r="D94" s="1012" t="s">
        <v>228</v>
      </c>
      <c r="E94" s="1012" t="s">
        <v>105</v>
      </c>
      <c r="F94" s="1013">
        <v>40450</v>
      </c>
      <c r="G94" s="1012" t="s">
        <v>67</v>
      </c>
      <c r="H94" s="1015"/>
      <c r="I94" s="1015">
        <v>350000</v>
      </c>
      <c r="J94" s="1015">
        <v>0</v>
      </c>
      <c r="K94" s="1015">
        <v>360714.44</v>
      </c>
      <c r="L94" s="1012" t="s">
        <v>870</v>
      </c>
      <c r="M94" s="1015"/>
      <c r="N94" s="1015"/>
      <c r="O94" s="1016"/>
      <c r="P94" s="1015"/>
      <c r="Q94" s="1015"/>
      <c r="R94" s="1015"/>
    </row>
    <row r="95" spans="1:18">
      <c r="A95" s="1012" t="s">
        <v>226</v>
      </c>
      <c r="B95" s="1012" t="s">
        <v>283</v>
      </c>
      <c r="C95" s="1012" t="s">
        <v>227</v>
      </c>
      <c r="D95" s="1012" t="s">
        <v>228</v>
      </c>
      <c r="E95" s="1012" t="s">
        <v>105</v>
      </c>
      <c r="F95" s="1013">
        <v>41009</v>
      </c>
      <c r="G95" s="1012" t="s">
        <v>283</v>
      </c>
      <c r="H95" s="1015"/>
      <c r="I95" s="1015"/>
      <c r="J95" s="1015"/>
      <c r="K95" s="1015"/>
      <c r="L95" s="1012" t="s">
        <v>283</v>
      </c>
      <c r="M95" s="1015">
        <v>350000</v>
      </c>
      <c r="N95" s="1015"/>
      <c r="O95" s="1016">
        <v>350000</v>
      </c>
      <c r="P95" s="1015">
        <v>1</v>
      </c>
      <c r="Q95" s="1015"/>
      <c r="R95" s="1015"/>
    </row>
    <row r="96" spans="1:18">
      <c r="A96" s="1012" t="s">
        <v>99</v>
      </c>
      <c r="B96" s="1012" t="s">
        <v>2990</v>
      </c>
      <c r="C96" s="1012" t="s">
        <v>100</v>
      </c>
      <c r="D96" s="1012" t="s">
        <v>101</v>
      </c>
      <c r="E96" s="1012" t="s">
        <v>23</v>
      </c>
      <c r="F96" s="1013">
        <v>40389</v>
      </c>
      <c r="G96" s="1012" t="s">
        <v>67</v>
      </c>
      <c r="H96" s="1015">
        <v>14000000</v>
      </c>
      <c r="I96" s="1015"/>
      <c r="J96" s="1015">
        <v>0</v>
      </c>
      <c r="K96" s="1015">
        <v>16773983.33</v>
      </c>
      <c r="L96" s="1012" t="s">
        <v>870</v>
      </c>
      <c r="M96" s="1015"/>
      <c r="N96" s="1015"/>
      <c r="O96" s="1016"/>
      <c r="P96" s="1015"/>
      <c r="Q96" s="1015"/>
      <c r="R96" s="1015"/>
    </row>
    <row r="97" spans="1:18">
      <c r="A97" s="1012" t="s">
        <v>99</v>
      </c>
      <c r="B97" s="1012" t="s">
        <v>283</v>
      </c>
      <c r="C97" s="1012" t="s">
        <v>100</v>
      </c>
      <c r="D97" s="1012" t="s">
        <v>101</v>
      </c>
      <c r="E97" s="1012" t="s">
        <v>23</v>
      </c>
      <c r="F97" s="1013">
        <v>42725</v>
      </c>
      <c r="G97" s="1012" t="s">
        <v>283</v>
      </c>
      <c r="H97" s="1015"/>
      <c r="I97" s="1015"/>
      <c r="J97" s="1015"/>
      <c r="K97" s="1015"/>
      <c r="L97" s="1012" t="s">
        <v>283</v>
      </c>
      <c r="M97" s="1015">
        <v>14000000</v>
      </c>
      <c r="N97" s="1015"/>
      <c r="O97" s="1016">
        <v>14000000</v>
      </c>
      <c r="P97" s="1015">
        <v>1</v>
      </c>
      <c r="Q97" s="1015"/>
      <c r="R97" s="1015"/>
    </row>
    <row r="98" spans="1:18">
      <c r="A98" s="1012" t="s">
        <v>236</v>
      </c>
      <c r="B98" s="1012" t="s">
        <v>924</v>
      </c>
      <c r="C98" s="1012" t="s">
        <v>237</v>
      </c>
      <c r="D98" s="1012" t="s">
        <v>238</v>
      </c>
      <c r="E98" s="1012" t="s">
        <v>239</v>
      </c>
      <c r="F98" s="1013">
        <v>40450</v>
      </c>
      <c r="G98" s="1012" t="s">
        <v>67</v>
      </c>
      <c r="H98" s="1015"/>
      <c r="I98" s="1015">
        <v>100000</v>
      </c>
      <c r="J98" s="1015">
        <v>0</v>
      </c>
      <c r="K98" s="1015">
        <v>113650</v>
      </c>
      <c r="L98" s="1012" t="s">
        <v>870</v>
      </c>
      <c r="M98" s="1015"/>
      <c r="N98" s="1015"/>
      <c r="O98" s="1016"/>
      <c r="P98" s="1015"/>
      <c r="Q98" s="1015"/>
      <c r="R98" s="1015"/>
    </row>
    <row r="99" spans="1:18">
      <c r="A99" s="1012" t="s">
        <v>236</v>
      </c>
      <c r="B99" s="1012" t="s">
        <v>283</v>
      </c>
      <c r="C99" s="1012" t="s">
        <v>237</v>
      </c>
      <c r="D99" s="1012" t="s">
        <v>238</v>
      </c>
      <c r="E99" s="1012" t="s">
        <v>239</v>
      </c>
      <c r="F99" s="1013">
        <v>42942</v>
      </c>
      <c r="G99" s="1012" t="s">
        <v>283</v>
      </c>
      <c r="H99" s="1015"/>
      <c r="I99" s="1015"/>
      <c r="J99" s="1015"/>
      <c r="K99" s="1015"/>
      <c r="L99" s="1012" t="s">
        <v>283</v>
      </c>
      <c r="M99" s="1015">
        <v>100000</v>
      </c>
      <c r="N99" s="1015"/>
      <c r="O99" s="1016">
        <v>100000</v>
      </c>
      <c r="P99" s="1015">
        <v>1</v>
      </c>
      <c r="Q99" s="1015"/>
      <c r="R99" s="1015"/>
    </row>
    <row r="100" spans="1:18">
      <c r="A100" s="1012" t="s">
        <v>160</v>
      </c>
      <c r="B100" s="1012"/>
      <c r="C100" s="1012" t="s">
        <v>161</v>
      </c>
      <c r="D100" s="1012" t="s">
        <v>162</v>
      </c>
      <c r="E100" s="1012" t="s">
        <v>23</v>
      </c>
      <c r="F100" s="1013">
        <v>40438</v>
      </c>
      <c r="G100" s="1012" t="s">
        <v>67</v>
      </c>
      <c r="H100" s="1015"/>
      <c r="I100" s="1015">
        <v>4520000</v>
      </c>
      <c r="J100" s="1015">
        <v>0</v>
      </c>
      <c r="K100" s="1015">
        <v>5473720</v>
      </c>
      <c r="L100" s="1012" t="s">
        <v>870</v>
      </c>
      <c r="M100" s="1015"/>
      <c r="N100" s="1015"/>
      <c r="O100" s="1016"/>
      <c r="P100" s="1015"/>
      <c r="Q100" s="1015"/>
      <c r="R100" s="1015"/>
    </row>
    <row r="101" spans="1:18">
      <c r="A101" s="1012" t="s">
        <v>160</v>
      </c>
      <c r="B101" s="1012" t="s">
        <v>283</v>
      </c>
      <c r="C101" s="1012" t="s">
        <v>161</v>
      </c>
      <c r="D101" s="1012" t="s">
        <v>162</v>
      </c>
      <c r="E101" s="1012" t="s">
        <v>23</v>
      </c>
      <c r="F101" s="1013">
        <v>43566</v>
      </c>
      <c r="G101" s="1012" t="s">
        <v>283</v>
      </c>
      <c r="H101" s="1015"/>
      <c r="I101" s="1015"/>
      <c r="J101" s="1015"/>
      <c r="K101" s="1015"/>
      <c r="L101" s="1012" t="s">
        <v>283</v>
      </c>
      <c r="M101" s="1015">
        <v>4520000</v>
      </c>
      <c r="N101" s="1015"/>
      <c r="O101" s="1016">
        <v>4520000</v>
      </c>
      <c r="P101" s="1015">
        <v>1</v>
      </c>
      <c r="Q101" s="1015"/>
      <c r="R101" s="1015"/>
    </row>
    <row r="102" spans="1:18">
      <c r="A102" s="1012" t="s">
        <v>87</v>
      </c>
      <c r="B102" s="1012" t="s">
        <v>2999</v>
      </c>
      <c r="C102" s="1012" t="s">
        <v>88</v>
      </c>
      <c r="D102" s="1012" t="s">
        <v>34</v>
      </c>
      <c r="E102" s="1012" t="s">
        <v>89</v>
      </c>
      <c r="F102" s="1013">
        <v>40431</v>
      </c>
      <c r="G102" s="1012" t="s">
        <v>67</v>
      </c>
      <c r="H102" s="1015">
        <v>4205000</v>
      </c>
      <c r="I102" s="1015">
        <v>3881000</v>
      </c>
      <c r="J102" s="1015">
        <v>0</v>
      </c>
      <c r="K102" s="1015">
        <v>9982706.0700000003</v>
      </c>
      <c r="L102" s="1012" t="s">
        <v>870</v>
      </c>
      <c r="M102" s="1015"/>
      <c r="N102" s="1015"/>
      <c r="O102" s="1016"/>
      <c r="P102" s="1015"/>
      <c r="Q102" s="1015"/>
      <c r="R102" s="1015"/>
    </row>
    <row r="103" spans="1:18">
      <c r="A103" s="1012" t="s">
        <v>87</v>
      </c>
      <c r="B103" s="1012" t="s">
        <v>283</v>
      </c>
      <c r="C103" s="1012" t="s">
        <v>88</v>
      </c>
      <c r="D103" s="1012" t="s">
        <v>34</v>
      </c>
      <c r="E103" s="1012" t="s">
        <v>89</v>
      </c>
      <c r="F103" s="1013">
        <v>43194</v>
      </c>
      <c r="G103" s="1012" t="s">
        <v>283</v>
      </c>
      <c r="H103" s="1015"/>
      <c r="I103" s="1015"/>
      <c r="J103" s="1015"/>
      <c r="K103" s="1015"/>
      <c r="L103" s="1012" t="s">
        <v>283</v>
      </c>
      <c r="M103" s="1015">
        <v>8086000</v>
      </c>
      <c r="N103" s="1015"/>
      <c r="O103" s="1016">
        <v>8086000</v>
      </c>
      <c r="P103" s="1015">
        <v>1</v>
      </c>
      <c r="Q103" s="1015"/>
      <c r="R103" s="1015"/>
    </row>
    <row r="104" spans="1:18">
      <c r="A104" s="1012" t="s">
        <v>74</v>
      </c>
      <c r="B104" s="1012" t="s">
        <v>3065</v>
      </c>
      <c r="C104" s="1012" t="s">
        <v>75</v>
      </c>
      <c r="D104" s="1012" t="s">
        <v>76</v>
      </c>
      <c r="E104" s="1012" t="s">
        <v>77</v>
      </c>
      <c r="F104" s="1013">
        <v>40424</v>
      </c>
      <c r="G104" s="1012" t="s">
        <v>7</v>
      </c>
      <c r="H104" s="1015">
        <v>6000000</v>
      </c>
      <c r="I104" s="1015"/>
      <c r="J104" s="1015">
        <v>0</v>
      </c>
      <c r="K104" s="1015">
        <v>6369000</v>
      </c>
      <c r="L104" s="1012" t="s">
        <v>871</v>
      </c>
      <c r="M104" s="1015"/>
      <c r="N104" s="1015"/>
      <c r="O104" s="1016"/>
      <c r="P104" s="1015"/>
      <c r="Q104" s="1015"/>
      <c r="R104" s="1015"/>
    </row>
    <row r="105" spans="1:18">
      <c r="A105" s="1012" t="s">
        <v>74</v>
      </c>
      <c r="B105" s="1012" t="s">
        <v>283</v>
      </c>
      <c r="C105" s="1012" t="s">
        <v>75</v>
      </c>
      <c r="D105" s="1012" t="s">
        <v>76</v>
      </c>
      <c r="E105" s="1012" t="s">
        <v>77</v>
      </c>
      <c r="F105" s="1013">
        <v>42734</v>
      </c>
      <c r="G105" s="1012" t="s">
        <v>283</v>
      </c>
      <c r="H105" s="1015"/>
      <c r="I105" s="1015"/>
      <c r="J105" s="1015"/>
      <c r="K105" s="1015"/>
      <c r="L105" s="1012" t="s">
        <v>283</v>
      </c>
      <c r="M105" s="1015">
        <v>5610000</v>
      </c>
      <c r="N105" s="1015"/>
      <c r="O105" s="1016">
        <v>6000</v>
      </c>
      <c r="P105" s="1015">
        <v>935</v>
      </c>
      <c r="Q105" s="1015">
        <v>-390000</v>
      </c>
      <c r="R105" s="1015"/>
    </row>
    <row r="106" spans="1:18">
      <c r="A106" s="1012" t="s">
        <v>259</v>
      </c>
      <c r="B106" s="1012" t="s">
        <v>924</v>
      </c>
      <c r="C106" s="1012" t="s">
        <v>260</v>
      </c>
      <c r="D106" s="1012" t="s">
        <v>261</v>
      </c>
      <c r="E106" s="1012" t="s">
        <v>204</v>
      </c>
      <c r="F106" s="1013">
        <v>40450</v>
      </c>
      <c r="G106" s="1012" t="s">
        <v>67</v>
      </c>
      <c r="H106" s="1015"/>
      <c r="I106" s="1015">
        <v>698000</v>
      </c>
      <c r="J106" s="1015">
        <v>0</v>
      </c>
      <c r="K106" s="1015">
        <v>769700.7</v>
      </c>
      <c r="L106" s="1012" t="s">
        <v>870</v>
      </c>
      <c r="M106" s="1015"/>
      <c r="N106" s="1015"/>
      <c r="O106" s="1016"/>
      <c r="P106" s="1015"/>
      <c r="Q106" s="1015"/>
      <c r="R106" s="1015"/>
    </row>
    <row r="107" spans="1:18">
      <c r="A107" s="1012" t="s">
        <v>259</v>
      </c>
      <c r="B107" s="1012" t="s">
        <v>283</v>
      </c>
      <c r="C107" s="1012" t="s">
        <v>260</v>
      </c>
      <c r="D107" s="1012" t="s">
        <v>261</v>
      </c>
      <c r="E107" s="1012" t="s">
        <v>204</v>
      </c>
      <c r="F107" s="1013">
        <v>42326</v>
      </c>
      <c r="G107" s="1012" t="s">
        <v>283</v>
      </c>
      <c r="H107" s="1015"/>
      <c r="I107" s="1015"/>
      <c r="J107" s="1015"/>
      <c r="K107" s="1015"/>
      <c r="L107" s="1012" t="s">
        <v>283</v>
      </c>
      <c r="M107" s="1015">
        <v>698000</v>
      </c>
      <c r="N107" s="1015"/>
      <c r="O107" s="1016">
        <v>698000</v>
      </c>
      <c r="P107" s="1015">
        <v>1</v>
      </c>
      <c r="Q107" s="1015"/>
      <c r="R107" s="1015"/>
    </row>
    <row r="108" spans="1:18">
      <c r="A108" s="1012" t="s">
        <v>110</v>
      </c>
      <c r="B108" s="1012" t="s">
        <v>924</v>
      </c>
      <c r="C108" s="1012" t="s">
        <v>111</v>
      </c>
      <c r="D108" s="1012" t="s">
        <v>112</v>
      </c>
      <c r="E108" s="1012" t="s">
        <v>23</v>
      </c>
      <c r="F108" s="1013">
        <v>40424</v>
      </c>
      <c r="G108" s="1012" t="s">
        <v>67</v>
      </c>
      <c r="H108" s="1015"/>
      <c r="I108" s="1015">
        <v>3154000</v>
      </c>
      <c r="J108" s="1015">
        <v>0</v>
      </c>
      <c r="K108" s="1015">
        <v>3756668.07</v>
      </c>
      <c r="L108" s="1012" t="s">
        <v>870</v>
      </c>
      <c r="M108" s="1015"/>
      <c r="N108" s="1015"/>
      <c r="O108" s="1016"/>
      <c r="P108" s="1015"/>
      <c r="Q108" s="1015"/>
      <c r="R108" s="1015"/>
    </row>
    <row r="109" spans="1:18">
      <c r="A109" s="1012" t="s">
        <v>110</v>
      </c>
      <c r="B109" s="1012" t="s">
        <v>283</v>
      </c>
      <c r="C109" s="1012" t="s">
        <v>111</v>
      </c>
      <c r="D109" s="1012" t="s">
        <v>112</v>
      </c>
      <c r="E109" s="1012" t="s">
        <v>23</v>
      </c>
      <c r="F109" s="1013">
        <v>42676</v>
      </c>
      <c r="G109" s="1012" t="s">
        <v>283</v>
      </c>
      <c r="H109" s="1015"/>
      <c r="I109" s="1015"/>
      <c r="J109" s="1015"/>
      <c r="K109" s="1015"/>
      <c r="L109" s="1012" t="s">
        <v>283</v>
      </c>
      <c r="M109" s="1015">
        <v>3154000</v>
      </c>
      <c r="N109" s="1015"/>
      <c r="O109" s="1016">
        <v>3154000</v>
      </c>
      <c r="P109" s="1015">
        <v>1</v>
      </c>
      <c r="Q109" s="1015"/>
      <c r="R109" s="1015"/>
    </row>
    <row r="110" spans="1:18">
      <c r="A110" s="1012" t="s">
        <v>46</v>
      </c>
      <c r="B110" s="1012" t="s">
        <v>2990</v>
      </c>
      <c r="C110" s="1012" t="s">
        <v>47</v>
      </c>
      <c r="D110" s="1012" t="s">
        <v>48</v>
      </c>
      <c r="E110" s="1012" t="s">
        <v>23</v>
      </c>
      <c r="F110" s="1013">
        <v>40450</v>
      </c>
      <c r="G110" s="1012" t="s">
        <v>7</v>
      </c>
      <c r="H110" s="1015">
        <v>4551000</v>
      </c>
      <c r="I110" s="1015"/>
      <c r="J110" s="1015">
        <v>0</v>
      </c>
      <c r="K110" s="1015">
        <v>5035934.33</v>
      </c>
      <c r="L110" s="1012" t="s">
        <v>870</v>
      </c>
      <c r="M110" s="1015"/>
      <c r="N110" s="1015"/>
      <c r="O110" s="1016"/>
      <c r="P110" s="1015"/>
      <c r="Q110" s="1015"/>
      <c r="R110" s="1015"/>
    </row>
    <row r="111" spans="1:18">
      <c r="A111" s="1012" t="s">
        <v>46</v>
      </c>
      <c r="B111" s="1012" t="s">
        <v>283</v>
      </c>
      <c r="C111" s="1012" t="s">
        <v>47</v>
      </c>
      <c r="D111" s="1012" t="s">
        <v>48</v>
      </c>
      <c r="E111" s="1012" t="s">
        <v>23</v>
      </c>
      <c r="F111" s="1013">
        <v>42396</v>
      </c>
      <c r="G111" s="1012" t="s">
        <v>283</v>
      </c>
      <c r="H111" s="1015"/>
      <c r="I111" s="1015"/>
      <c r="J111" s="1015"/>
      <c r="K111" s="1015"/>
      <c r="L111" s="1012" t="s">
        <v>283</v>
      </c>
      <c r="M111" s="1015">
        <v>4551000</v>
      </c>
      <c r="N111" s="1015"/>
      <c r="O111" s="1016">
        <v>4551</v>
      </c>
      <c r="P111" s="1015">
        <v>1000</v>
      </c>
      <c r="Q111" s="1015"/>
      <c r="R111" s="1015"/>
    </row>
    <row r="112" spans="1:18">
      <c r="A112" s="1012" t="s">
        <v>174</v>
      </c>
      <c r="B112" s="1012" t="s">
        <v>924</v>
      </c>
      <c r="C112" s="1012" t="s">
        <v>175</v>
      </c>
      <c r="D112" s="1012" t="s">
        <v>176</v>
      </c>
      <c r="E112" s="1012" t="s">
        <v>166</v>
      </c>
      <c r="F112" s="1013">
        <v>40445</v>
      </c>
      <c r="G112" s="1012" t="s">
        <v>67</v>
      </c>
      <c r="H112" s="1015"/>
      <c r="I112" s="1015">
        <v>435000</v>
      </c>
      <c r="J112" s="1015">
        <v>0</v>
      </c>
      <c r="K112" s="1015">
        <v>481433.83</v>
      </c>
      <c r="L112" s="1012" t="s">
        <v>870</v>
      </c>
      <c r="M112" s="1015"/>
      <c r="N112" s="1015"/>
      <c r="O112" s="1016"/>
      <c r="P112" s="1015"/>
      <c r="Q112" s="1015"/>
      <c r="R112" s="1015"/>
    </row>
    <row r="113" spans="1:18">
      <c r="A113" s="1012" t="s">
        <v>174</v>
      </c>
      <c r="B113" s="1012" t="s">
        <v>283</v>
      </c>
      <c r="C113" s="1012" t="s">
        <v>175</v>
      </c>
      <c r="D113" s="1012" t="s">
        <v>176</v>
      </c>
      <c r="E113" s="1012" t="s">
        <v>166</v>
      </c>
      <c r="F113" s="1013">
        <v>41731</v>
      </c>
      <c r="G113" s="1012" t="s">
        <v>283</v>
      </c>
      <c r="H113" s="1015"/>
      <c r="I113" s="1015"/>
      <c r="J113" s="1015"/>
      <c r="K113" s="1015"/>
      <c r="L113" s="1012" t="s">
        <v>283</v>
      </c>
      <c r="M113" s="1015">
        <v>87000</v>
      </c>
      <c r="N113" s="1015"/>
      <c r="O113" s="1016">
        <v>87000</v>
      </c>
      <c r="P113" s="1015">
        <v>1</v>
      </c>
      <c r="Q113" s="1015"/>
      <c r="R113" s="1015"/>
    </row>
    <row r="114" spans="1:18">
      <c r="A114" s="1012" t="s">
        <v>174</v>
      </c>
      <c r="B114" s="1012" t="s">
        <v>283</v>
      </c>
      <c r="C114" s="1012" t="s">
        <v>175</v>
      </c>
      <c r="D114" s="1012" t="s">
        <v>176</v>
      </c>
      <c r="E114" s="1012" t="s">
        <v>166</v>
      </c>
      <c r="F114" s="1013">
        <v>42004</v>
      </c>
      <c r="G114" s="1012" t="s">
        <v>283</v>
      </c>
      <c r="H114" s="1015"/>
      <c r="I114" s="1015"/>
      <c r="J114" s="1015"/>
      <c r="K114" s="1015"/>
      <c r="L114" s="1012" t="s">
        <v>283</v>
      </c>
      <c r="M114" s="1015">
        <v>87000</v>
      </c>
      <c r="N114" s="1015"/>
      <c r="O114" s="1016">
        <v>87000</v>
      </c>
      <c r="P114" s="1015">
        <v>1</v>
      </c>
      <c r="Q114" s="1015"/>
      <c r="R114" s="1015"/>
    </row>
    <row r="115" spans="1:18">
      <c r="A115" s="1012" t="s">
        <v>174</v>
      </c>
      <c r="B115" s="1012" t="s">
        <v>283</v>
      </c>
      <c r="C115" s="1012" t="s">
        <v>175</v>
      </c>
      <c r="D115" s="1012" t="s">
        <v>176</v>
      </c>
      <c r="E115" s="1012" t="s">
        <v>166</v>
      </c>
      <c r="F115" s="1013">
        <v>42354</v>
      </c>
      <c r="G115" s="1012" t="s">
        <v>283</v>
      </c>
      <c r="H115" s="1015"/>
      <c r="I115" s="1015"/>
      <c r="J115" s="1015"/>
      <c r="K115" s="1015"/>
      <c r="L115" s="1012" t="s">
        <v>283</v>
      </c>
      <c r="M115" s="1015">
        <v>87000</v>
      </c>
      <c r="N115" s="1015"/>
      <c r="O115" s="1016">
        <v>87000</v>
      </c>
      <c r="P115" s="1015">
        <v>1</v>
      </c>
      <c r="Q115" s="1015"/>
      <c r="R115" s="1015"/>
    </row>
    <row r="116" spans="1:18">
      <c r="A116" s="1012" t="s">
        <v>174</v>
      </c>
      <c r="B116" s="1012" t="s">
        <v>283</v>
      </c>
      <c r="C116" s="1012" t="s">
        <v>175</v>
      </c>
      <c r="D116" s="1012" t="s">
        <v>176</v>
      </c>
      <c r="E116" s="1012" t="s">
        <v>166</v>
      </c>
      <c r="F116" s="1013">
        <v>42746</v>
      </c>
      <c r="G116" s="1012" t="s">
        <v>283</v>
      </c>
      <c r="H116" s="1015"/>
      <c r="I116" s="1015"/>
      <c r="J116" s="1015"/>
      <c r="K116" s="1015"/>
      <c r="L116" s="1012" t="s">
        <v>283</v>
      </c>
      <c r="M116" s="1015">
        <v>87000</v>
      </c>
      <c r="N116" s="1015"/>
      <c r="O116" s="1016">
        <v>87000</v>
      </c>
      <c r="P116" s="1015">
        <v>1</v>
      </c>
      <c r="Q116" s="1015"/>
      <c r="R116" s="1015"/>
    </row>
    <row r="117" spans="1:18">
      <c r="A117" s="1012" t="s">
        <v>174</v>
      </c>
      <c r="B117" s="1012" t="s">
        <v>283</v>
      </c>
      <c r="C117" s="1012" t="s">
        <v>175</v>
      </c>
      <c r="D117" s="1012" t="s">
        <v>176</v>
      </c>
      <c r="E117" s="1012" t="s">
        <v>166</v>
      </c>
      <c r="F117" s="1013">
        <v>43138</v>
      </c>
      <c r="G117" s="1012" t="s">
        <v>283</v>
      </c>
      <c r="H117" s="1015"/>
      <c r="I117" s="1015"/>
      <c r="J117" s="1015"/>
      <c r="K117" s="1015"/>
      <c r="L117" s="1012" t="s">
        <v>283</v>
      </c>
      <c r="M117" s="1015">
        <v>87000</v>
      </c>
      <c r="N117" s="1015"/>
      <c r="O117" s="1016">
        <v>87000</v>
      </c>
      <c r="P117" s="1015">
        <v>1</v>
      </c>
      <c r="Q117" s="1015"/>
      <c r="R117" s="1015"/>
    </row>
    <row r="118" spans="1:18">
      <c r="A118" s="1012" t="s">
        <v>49</v>
      </c>
      <c r="B118" s="1012" t="s">
        <v>3066</v>
      </c>
      <c r="C118" s="1012" t="s">
        <v>50</v>
      </c>
      <c r="D118" s="1012" t="s">
        <v>51</v>
      </c>
      <c r="E118" s="1012" t="s">
        <v>52</v>
      </c>
      <c r="F118" s="1013">
        <v>40445</v>
      </c>
      <c r="G118" s="1012" t="s">
        <v>7</v>
      </c>
      <c r="H118" s="1015">
        <v>5645000</v>
      </c>
      <c r="I118" s="1015">
        <v>5689000</v>
      </c>
      <c r="J118" s="1015">
        <v>0</v>
      </c>
      <c r="K118" s="1015">
        <v>12005854.33</v>
      </c>
      <c r="L118" s="1012" t="s">
        <v>871</v>
      </c>
      <c r="M118" s="1015"/>
      <c r="N118" s="1015"/>
      <c r="O118" s="1016"/>
      <c r="P118" s="1015"/>
      <c r="Q118" s="1015"/>
      <c r="R118" s="1015"/>
    </row>
    <row r="119" spans="1:18">
      <c r="A119" s="1012" t="s">
        <v>49</v>
      </c>
      <c r="B119" s="1012" t="s">
        <v>283</v>
      </c>
      <c r="C119" s="1012" t="s">
        <v>50</v>
      </c>
      <c r="D119" s="1012" t="s">
        <v>51</v>
      </c>
      <c r="E119" s="1012" t="s">
        <v>52</v>
      </c>
      <c r="F119" s="1013">
        <v>42724</v>
      </c>
      <c r="G119" s="1012" t="s">
        <v>283</v>
      </c>
      <c r="H119" s="1015"/>
      <c r="I119" s="1015"/>
      <c r="J119" s="1015"/>
      <c r="K119" s="1015"/>
      <c r="L119" s="1012" t="s">
        <v>283</v>
      </c>
      <c r="M119" s="1015">
        <v>10591623</v>
      </c>
      <c r="N119" s="1015"/>
      <c r="O119" s="1016">
        <v>11334</v>
      </c>
      <c r="P119" s="1015">
        <v>934.5</v>
      </c>
      <c r="Q119" s="1015">
        <v>-742377</v>
      </c>
      <c r="R119" s="1015"/>
    </row>
    <row r="120" spans="1:18">
      <c r="A120" s="1012" t="s">
        <v>125</v>
      </c>
      <c r="B120" s="1012" t="s">
        <v>3067</v>
      </c>
      <c r="C120" s="1012" t="s">
        <v>126</v>
      </c>
      <c r="D120" s="1012" t="s">
        <v>121</v>
      </c>
      <c r="E120" s="1012" t="s">
        <v>56</v>
      </c>
      <c r="F120" s="1013">
        <v>40445</v>
      </c>
      <c r="G120" s="1012" t="s">
        <v>67</v>
      </c>
      <c r="H120" s="1015"/>
      <c r="I120" s="1015">
        <v>898000</v>
      </c>
      <c r="J120" s="1015">
        <v>0</v>
      </c>
      <c r="K120" s="1015">
        <v>939667.55</v>
      </c>
      <c r="L120" s="1012" t="s">
        <v>871</v>
      </c>
      <c r="M120" s="1015"/>
      <c r="N120" s="1015"/>
      <c r="O120" s="1016"/>
      <c r="P120" s="1015"/>
      <c r="Q120" s="1015"/>
      <c r="R120" s="1015"/>
    </row>
    <row r="121" spans="1:18">
      <c r="A121" s="1012" t="s">
        <v>125</v>
      </c>
      <c r="B121" s="1012" t="s">
        <v>283</v>
      </c>
      <c r="C121" s="1012" t="s">
        <v>126</v>
      </c>
      <c r="D121" s="1012" t="s">
        <v>121</v>
      </c>
      <c r="E121" s="1012" t="s">
        <v>56</v>
      </c>
      <c r="F121" s="1013">
        <v>42734</v>
      </c>
      <c r="G121" s="1012" t="s">
        <v>283</v>
      </c>
      <c r="H121" s="1015"/>
      <c r="I121" s="1015"/>
      <c r="J121" s="1015"/>
      <c r="K121" s="1015"/>
      <c r="L121" s="1012" t="s">
        <v>283</v>
      </c>
      <c r="M121" s="1015">
        <v>827118.22</v>
      </c>
      <c r="N121" s="1015"/>
      <c r="O121" s="1016">
        <v>898000</v>
      </c>
      <c r="P121" s="1015">
        <v>0.92106706000000005</v>
      </c>
      <c r="Q121" s="1015">
        <v>-70881.78</v>
      </c>
      <c r="R121" s="1015"/>
    </row>
    <row r="122" spans="1:18">
      <c r="A122" s="1012" t="s">
        <v>102</v>
      </c>
      <c r="B122" s="1012" t="s">
        <v>3068</v>
      </c>
      <c r="C122" s="1012" t="s">
        <v>103</v>
      </c>
      <c r="D122" s="1012" t="s">
        <v>104</v>
      </c>
      <c r="E122" s="1012" t="s">
        <v>105</v>
      </c>
      <c r="F122" s="1013">
        <v>40410</v>
      </c>
      <c r="G122" s="1012" t="s">
        <v>7</v>
      </c>
      <c r="H122" s="1015">
        <v>11735000</v>
      </c>
      <c r="I122" s="1015"/>
      <c r="J122" s="1015">
        <v>0</v>
      </c>
      <c r="K122" s="1015">
        <v>10874433.34</v>
      </c>
      <c r="L122" s="1012" t="s">
        <v>871</v>
      </c>
      <c r="M122" s="1015"/>
      <c r="N122" s="1015"/>
      <c r="O122" s="1016"/>
      <c r="P122" s="1015"/>
      <c r="Q122" s="1015"/>
      <c r="R122" s="1015"/>
    </row>
    <row r="123" spans="1:18">
      <c r="A123" s="1012" t="s">
        <v>102</v>
      </c>
      <c r="B123" s="1012" t="s">
        <v>283</v>
      </c>
      <c r="C123" s="1012" t="s">
        <v>103</v>
      </c>
      <c r="D123" s="1012" t="s">
        <v>104</v>
      </c>
      <c r="E123" s="1012" t="s">
        <v>105</v>
      </c>
      <c r="F123" s="1013">
        <v>42724</v>
      </c>
      <c r="G123" s="1012" t="s">
        <v>283</v>
      </c>
      <c r="H123" s="1015"/>
      <c r="I123" s="1015"/>
      <c r="J123" s="1015"/>
      <c r="K123" s="1015"/>
      <c r="L123" s="1012" t="s">
        <v>283</v>
      </c>
      <c r="M123" s="1015">
        <v>9388000</v>
      </c>
      <c r="N123" s="1015"/>
      <c r="O123" s="1016">
        <v>11735</v>
      </c>
      <c r="P123" s="1015">
        <v>800</v>
      </c>
      <c r="Q123" s="1015">
        <v>-2347000</v>
      </c>
      <c r="R123" s="1015"/>
    </row>
    <row r="124" spans="1:18">
      <c r="A124" s="1012" t="s">
        <v>3</v>
      </c>
      <c r="B124" s="1012" t="s">
        <v>3069</v>
      </c>
      <c r="C124" s="1012" t="s">
        <v>4</v>
      </c>
      <c r="D124" s="1012" t="s">
        <v>5</v>
      </c>
      <c r="E124" s="1012" t="s">
        <v>6</v>
      </c>
      <c r="F124" s="1013">
        <v>40410</v>
      </c>
      <c r="G124" s="1012" t="s">
        <v>7</v>
      </c>
      <c r="H124" s="1015">
        <v>5500000</v>
      </c>
      <c r="I124" s="1015"/>
      <c r="J124" s="1015">
        <v>0</v>
      </c>
      <c r="K124" s="1015">
        <v>11775627.99</v>
      </c>
      <c r="L124" s="1012" t="s">
        <v>870</v>
      </c>
      <c r="M124" s="1015"/>
      <c r="N124" s="1015"/>
      <c r="O124" s="1016"/>
      <c r="P124" s="1015"/>
      <c r="Q124" s="1015"/>
      <c r="R124" s="1015"/>
    </row>
    <row r="125" spans="1:18">
      <c r="A125" s="1012" t="s">
        <v>3</v>
      </c>
      <c r="B125" s="1012" t="s">
        <v>283</v>
      </c>
      <c r="C125" s="1012" t="s">
        <v>4</v>
      </c>
      <c r="D125" s="1012" t="s">
        <v>5</v>
      </c>
      <c r="E125" s="1012" t="s">
        <v>6</v>
      </c>
      <c r="F125" s="1013">
        <v>40445</v>
      </c>
      <c r="G125" s="1012" t="s">
        <v>283</v>
      </c>
      <c r="H125" s="1015"/>
      <c r="I125" s="1015">
        <v>4836000</v>
      </c>
      <c r="J125" s="1015"/>
      <c r="K125" s="1015"/>
      <c r="L125" s="1012" t="s">
        <v>283</v>
      </c>
      <c r="M125" s="1015"/>
      <c r="N125" s="1015"/>
      <c r="O125" s="1016"/>
      <c r="P125" s="1015"/>
      <c r="Q125" s="1015"/>
      <c r="R125" s="1015"/>
    </row>
    <row r="126" spans="1:18">
      <c r="A126" s="1012" t="s">
        <v>3</v>
      </c>
      <c r="B126" s="1012" t="s">
        <v>283</v>
      </c>
      <c r="C126" s="1012" t="s">
        <v>4</v>
      </c>
      <c r="D126" s="1012" t="s">
        <v>5</v>
      </c>
      <c r="E126" s="1012" t="s">
        <v>6</v>
      </c>
      <c r="F126" s="1013">
        <v>42970</v>
      </c>
      <c r="G126" s="1012" t="s">
        <v>283</v>
      </c>
      <c r="H126" s="1015"/>
      <c r="I126" s="1015"/>
      <c r="J126" s="1015"/>
      <c r="K126" s="1015"/>
      <c r="L126" s="1012" t="s">
        <v>283</v>
      </c>
      <c r="M126" s="1015">
        <v>10336000</v>
      </c>
      <c r="N126" s="1015"/>
      <c r="O126" s="1016">
        <v>10336</v>
      </c>
      <c r="P126" s="1015">
        <v>2000</v>
      </c>
      <c r="Q126" s="1015"/>
      <c r="R126" s="1015"/>
    </row>
    <row r="127" spans="1:18">
      <c r="A127" s="1012" t="s">
        <v>137</v>
      </c>
      <c r="B127" s="1012"/>
      <c r="C127" s="1012" t="s">
        <v>138</v>
      </c>
      <c r="D127" s="1012" t="s">
        <v>29</v>
      </c>
      <c r="E127" s="1012" t="s">
        <v>56</v>
      </c>
      <c r="F127" s="1013">
        <v>40445</v>
      </c>
      <c r="G127" s="1012" t="s">
        <v>67</v>
      </c>
      <c r="H127" s="1015"/>
      <c r="I127" s="1015">
        <v>283000</v>
      </c>
      <c r="J127" s="1015">
        <v>0</v>
      </c>
      <c r="K127" s="1015">
        <v>336183.18</v>
      </c>
      <c r="L127" s="1012" t="s">
        <v>870</v>
      </c>
      <c r="M127" s="1015"/>
      <c r="N127" s="1015"/>
      <c r="O127" s="1016"/>
      <c r="P127" s="1015"/>
      <c r="Q127" s="1015"/>
      <c r="R127" s="1015"/>
    </row>
    <row r="128" spans="1:18">
      <c r="A128" s="1012" t="s">
        <v>137</v>
      </c>
      <c r="B128" s="1012" t="s">
        <v>283</v>
      </c>
      <c r="C128" s="1012" t="s">
        <v>138</v>
      </c>
      <c r="D128" s="1012" t="s">
        <v>29</v>
      </c>
      <c r="E128" s="1012" t="s">
        <v>56</v>
      </c>
      <c r="F128" s="1013">
        <v>43468</v>
      </c>
      <c r="G128" s="1012" t="s">
        <v>283</v>
      </c>
      <c r="H128" s="1015"/>
      <c r="I128" s="1015"/>
      <c r="J128" s="1015"/>
      <c r="K128" s="1015"/>
      <c r="L128" s="1012" t="s">
        <v>283</v>
      </c>
      <c r="M128" s="1015">
        <v>150000</v>
      </c>
      <c r="N128" s="1015"/>
      <c r="O128" s="1016">
        <v>150000</v>
      </c>
      <c r="P128" s="1015">
        <v>1</v>
      </c>
      <c r="Q128" s="1015"/>
      <c r="R128" s="1015"/>
    </row>
    <row r="129" spans="1:18">
      <c r="A129" s="1012" t="s">
        <v>137</v>
      </c>
      <c r="B129" s="1012" t="s">
        <v>283</v>
      </c>
      <c r="C129" s="1012" t="s">
        <v>138</v>
      </c>
      <c r="D129" s="1012" t="s">
        <v>29</v>
      </c>
      <c r="E129" s="1012" t="s">
        <v>56</v>
      </c>
      <c r="F129" s="1013">
        <v>43495</v>
      </c>
      <c r="G129" s="1012" t="s">
        <v>283</v>
      </c>
      <c r="H129" s="1015"/>
      <c r="I129" s="1015"/>
      <c r="J129" s="1015"/>
      <c r="K129" s="1015"/>
      <c r="L129" s="1012" t="s">
        <v>283</v>
      </c>
      <c r="M129" s="1015">
        <v>133000</v>
      </c>
      <c r="N129" s="1015"/>
      <c r="O129" s="1016">
        <v>133000</v>
      </c>
      <c r="P129" s="1015">
        <v>1</v>
      </c>
      <c r="Q129" s="1015"/>
      <c r="R129" s="1015"/>
    </row>
    <row r="130" spans="1:18" s="1091" customFormat="1">
      <c r="A130" s="1087" t="s">
        <v>144</v>
      </c>
      <c r="B130" s="1087"/>
      <c r="C130" s="1087" t="s">
        <v>145</v>
      </c>
      <c r="D130" s="1087" t="s">
        <v>34</v>
      </c>
      <c r="E130" s="1087" t="s">
        <v>89</v>
      </c>
      <c r="F130" s="1088">
        <v>40450</v>
      </c>
      <c r="G130" s="1087" t="s">
        <v>67</v>
      </c>
      <c r="H130" s="1089"/>
      <c r="I130" s="1089">
        <v>325000</v>
      </c>
      <c r="J130" s="1089">
        <v>0</v>
      </c>
      <c r="K130" s="1089">
        <f>77675+329956.25</f>
        <v>407631.25</v>
      </c>
      <c r="L130" s="1087" t="s">
        <v>870</v>
      </c>
      <c r="M130" s="1089"/>
      <c r="N130" s="1089"/>
      <c r="O130" s="1090"/>
      <c r="P130" s="1089"/>
      <c r="Q130" s="1089"/>
      <c r="R130" s="1089"/>
    </row>
    <row r="131" spans="1:18" s="1091" customFormat="1">
      <c r="A131" s="1087" t="s">
        <v>144</v>
      </c>
      <c r="B131" s="1092"/>
      <c r="C131" s="1087" t="s">
        <v>145</v>
      </c>
      <c r="D131" s="1087" t="s">
        <v>34</v>
      </c>
      <c r="E131" s="1087" t="s">
        <v>89</v>
      </c>
      <c r="F131" s="1093">
        <v>43754</v>
      </c>
      <c r="G131" s="1092"/>
      <c r="H131" s="1094"/>
      <c r="I131" s="1094"/>
      <c r="J131" s="1094"/>
      <c r="K131" s="1094"/>
      <c r="L131" s="1092"/>
      <c r="M131" s="1094">
        <v>325000</v>
      </c>
      <c r="N131" s="1094"/>
      <c r="O131" s="1095">
        <v>325000</v>
      </c>
      <c r="P131" s="1094">
        <v>1</v>
      </c>
      <c r="Q131" s="1094"/>
      <c r="R131" s="1096"/>
    </row>
    <row r="132" spans="1:18">
      <c r="A132" s="1012" t="s">
        <v>240</v>
      </c>
      <c r="B132" s="1012"/>
      <c r="C132" s="1012" t="s">
        <v>241</v>
      </c>
      <c r="D132" s="1012" t="s">
        <v>242</v>
      </c>
      <c r="E132" s="1012" t="s">
        <v>6</v>
      </c>
      <c r="F132" s="1013">
        <v>40445</v>
      </c>
      <c r="G132" s="1012" t="s">
        <v>67</v>
      </c>
      <c r="H132" s="1015"/>
      <c r="I132" s="1015">
        <v>350000</v>
      </c>
      <c r="J132" s="1015">
        <v>0</v>
      </c>
      <c r="K132" s="1015">
        <v>404036.11</v>
      </c>
      <c r="L132" s="1012" t="s">
        <v>870</v>
      </c>
      <c r="M132" s="1015"/>
      <c r="N132" s="1015"/>
      <c r="O132" s="1016"/>
      <c r="P132" s="1015"/>
      <c r="Q132" s="1015"/>
      <c r="R132" s="1015"/>
    </row>
    <row r="133" spans="1:18">
      <c r="A133" s="1012" t="s">
        <v>240</v>
      </c>
      <c r="B133" s="1012" t="s">
        <v>283</v>
      </c>
      <c r="C133" s="1012" t="s">
        <v>241</v>
      </c>
      <c r="D133" s="1012" t="s">
        <v>242</v>
      </c>
      <c r="E133" s="1012" t="s">
        <v>6</v>
      </c>
      <c r="F133" s="1013">
        <v>43264</v>
      </c>
      <c r="G133" s="1012" t="s">
        <v>283</v>
      </c>
      <c r="H133" s="1015"/>
      <c r="I133" s="1015"/>
      <c r="J133" s="1015"/>
      <c r="K133" s="1015"/>
      <c r="L133" s="1012" t="s">
        <v>283</v>
      </c>
      <c r="M133" s="1015">
        <v>350000</v>
      </c>
      <c r="N133" s="1015"/>
      <c r="O133" s="1016">
        <v>350000</v>
      </c>
      <c r="P133" s="1015">
        <v>1</v>
      </c>
      <c r="Q133" s="1015"/>
      <c r="R133" s="1015"/>
    </row>
    <row r="134" spans="1:18">
      <c r="A134" s="1012" t="s">
        <v>182</v>
      </c>
      <c r="B134" s="1012"/>
      <c r="C134" s="1012" t="s">
        <v>183</v>
      </c>
      <c r="D134" s="1012" t="s">
        <v>184</v>
      </c>
      <c r="E134" s="1012" t="s">
        <v>185</v>
      </c>
      <c r="F134" s="1013">
        <v>40450</v>
      </c>
      <c r="G134" s="1012" t="s">
        <v>67</v>
      </c>
      <c r="H134" s="1015"/>
      <c r="I134" s="1015">
        <v>1091000</v>
      </c>
      <c r="J134" s="1015">
        <v>0</v>
      </c>
      <c r="K134" s="1015">
        <v>1266651</v>
      </c>
      <c r="L134" s="1012" t="s">
        <v>870</v>
      </c>
      <c r="M134" s="1015"/>
      <c r="N134" s="1015"/>
      <c r="O134" s="1016"/>
      <c r="P134" s="1015"/>
      <c r="Q134" s="1015"/>
      <c r="R134" s="1015"/>
    </row>
    <row r="135" spans="1:18">
      <c r="A135" s="1012" t="s">
        <v>182</v>
      </c>
      <c r="B135" s="1012" t="s">
        <v>283</v>
      </c>
      <c r="C135" s="1012" t="s">
        <v>183</v>
      </c>
      <c r="D135" s="1012" t="s">
        <v>184</v>
      </c>
      <c r="E135" s="1012" t="s">
        <v>185</v>
      </c>
      <c r="F135" s="1013">
        <v>43376</v>
      </c>
      <c r="G135" s="1012" t="s">
        <v>283</v>
      </c>
      <c r="H135" s="1015"/>
      <c r="I135" s="1015"/>
      <c r="J135" s="1015"/>
      <c r="K135" s="1015"/>
      <c r="L135" s="1012" t="s">
        <v>283</v>
      </c>
      <c r="M135" s="1015">
        <v>1091000</v>
      </c>
      <c r="N135" s="1015"/>
      <c r="O135" s="1016">
        <v>1091000</v>
      </c>
      <c r="P135" s="1015">
        <v>1</v>
      </c>
      <c r="Q135" s="1015"/>
      <c r="R135" s="1015"/>
    </row>
    <row r="136" spans="1:18">
      <c r="A136" s="1012" t="s">
        <v>32</v>
      </c>
      <c r="B136" s="1012" t="s">
        <v>3070</v>
      </c>
      <c r="C136" s="1012" t="s">
        <v>33</v>
      </c>
      <c r="D136" s="1012" t="s">
        <v>34</v>
      </c>
      <c r="E136" s="1012" t="s">
        <v>35</v>
      </c>
      <c r="F136" s="1013">
        <v>40403</v>
      </c>
      <c r="G136" s="1012" t="s">
        <v>7</v>
      </c>
      <c r="H136" s="1015">
        <v>3000000</v>
      </c>
      <c r="I136" s="1015"/>
      <c r="J136" s="1015">
        <v>0</v>
      </c>
      <c r="K136" s="1015">
        <v>3327125.28</v>
      </c>
      <c r="L136" s="1012" t="s">
        <v>871</v>
      </c>
      <c r="M136" s="1015"/>
      <c r="N136" s="1015"/>
      <c r="O136" s="1016"/>
      <c r="P136" s="1015"/>
      <c r="Q136" s="1015"/>
      <c r="R136" s="1015"/>
    </row>
    <row r="137" spans="1:18">
      <c r="A137" s="1012" t="s">
        <v>32</v>
      </c>
      <c r="B137" s="1012" t="s">
        <v>283</v>
      </c>
      <c r="C137" s="1012" t="s">
        <v>33</v>
      </c>
      <c r="D137" s="1012" t="s">
        <v>34</v>
      </c>
      <c r="E137" s="1012" t="s">
        <v>35</v>
      </c>
      <c r="F137" s="1013">
        <v>42724</v>
      </c>
      <c r="G137" s="1012" t="s">
        <v>283</v>
      </c>
      <c r="H137" s="1015"/>
      <c r="I137" s="1015"/>
      <c r="J137" s="1015"/>
      <c r="K137" s="1015"/>
      <c r="L137" s="1012" t="s">
        <v>283</v>
      </c>
      <c r="M137" s="1015">
        <v>2940000</v>
      </c>
      <c r="N137" s="1015"/>
      <c r="O137" s="1016">
        <v>3000</v>
      </c>
      <c r="P137" s="1015">
        <v>980</v>
      </c>
      <c r="Q137" s="1015">
        <v>-60000</v>
      </c>
      <c r="R137" s="1015"/>
    </row>
    <row r="138" spans="1:18">
      <c r="A138" s="1012" t="s">
        <v>189</v>
      </c>
      <c r="B138" s="1012" t="s">
        <v>3071</v>
      </c>
      <c r="C138" s="1012" t="s">
        <v>190</v>
      </c>
      <c r="D138" s="1012" t="s">
        <v>191</v>
      </c>
      <c r="E138" s="1012" t="s">
        <v>15</v>
      </c>
      <c r="F138" s="1013">
        <v>40445</v>
      </c>
      <c r="G138" s="1012" t="s">
        <v>67</v>
      </c>
      <c r="H138" s="1015"/>
      <c r="I138" s="1015">
        <v>153000</v>
      </c>
      <c r="J138" s="1015">
        <v>0</v>
      </c>
      <c r="K138" s="1015">
        <v>161150.5</v>
      </c>
      <c r="L138" s="1012" t="s">
        <v>871</v>
      </c>
      <c r="M138" s="1015"/>
      <c r="N138" s="1015"/>
      <c r="O138" s="1016"/>
      <c r="P138" s="1015"/>
      <c r="Q138" s="1015"/>
      <c r="R138" s="1015"/>
    </row>
    <row r="139" spans="1:18">
      <c r="A139" s="1012" t="s">
        <v>189</v>
      </c>
      <c r="B139" s="1012" t="s">
        <v>283</v>
      </c>
      <c r="C139" s="1012" t="s">
        <v>190</v>
      </c>
      <c r="D139" s="1012" t="s">
        <v>191</v>
      </c>
      <c r="E139" s="1012" t="s">
        <v>15</v>
      </c>
      <c r="F139" s="1013">
        <v>42731</v>
      </c>
      <c r="G139" s="1012" t="s">
        <v>283</v>
      </c>
      <c r="H139" s="1015"/>
      <c r="I139" s="1015"/>
      <c r="J139" s="1015"/>
      <c r="K139" s="1015"/>
      <c r="L139" s="1012" t="s">
        <v>283</v>
      </c>
      <c r="M139" s="1015">
        <v>142000</v>
      </c>
      <c r="N139" s="1015"/>
      <c r="O139" s="1016">
        <v>153000</v>
      </c>
      <c r="P139" s="1015">
        <v>0.92810457499999999</v>
      </c>
      <c r="Q139" s="1015">
        <v>-11000</v>
      </c>
      <c r="R139" s="1015"/>
    </row>
    <row r="140" spans="1:18">
      <c r="A140" s="1012" t="s">
        <v>96</v>
      </c>
      <c r="B140" s="1012" t="s">
        <v>2992</v>
      </c>
      <c r="C140" s="1012" t="s">
        <v>97</v>
      </c>
      <c r="D140" s="1012" t="s">
        <v>98</v>
      </c>
      <c r="E140" s="1012" t="s">
        <v>89</v>
      </c>
      <c r="F140" s="1013">
        <v>40403</v>
      </c>
      <c r="G140" s="1012" t="s">
        <v>67</v>
      </c>
      <c r="H140" s="1015">
        <v>6784000</v>
      </c>
      <c r="I140" s="1015"/>
      <c r="J140" s="1015">
        <v>0</v>
      </c>
      <c r="K140" s="1015">
        <v>79900</v>
      </c>
      <c r="L140" s="1012" t="s">
        <v>871</v>
      </c>
      <c r="M140" s="1015"/>
      <c r="N140" s="1015"/>
      <c r="O140" s="1016"/>
      <c r="P140" s="1015"/>
      <c r="Q140" s="1015"/>
      <c r="R140" s="1015"/>
    </row>
    <row r="141" spans="1:18">
      <c r="A141" s="1012" t="s">
        <v>96</v>
      </c>
      <c r="B141" s="1012" t="s">
        <v>283</v>
      </c>
      <c r="C141" s="1012" t="s">
        <v>97</v>
      </c>
      <c r="D141" s="1012" t="s">
        <v>98</v>
      </c>
      <c r="E141" s="1012" t="s">
        <v>89</v>
      </c>
      <c r="F141" s="1013">
        <v>41303</v>
      </c>
      <c r="G141" s="1012" t="s">
        <v>283</v>
      </c>
      <c r="H141" s="1015"/>
      <c r="I141" s="1015"/>
      <c r="J141" s="1015"/>
      <c r="K141" s="1015"/>
      <c r="L141" s="1012" t="s">
        <v>283</v>
      </c>
      <c r="M141" s="1015">
        <v>79900</v>
      </c>
      <c r="N141" s="1015"/>
      <c r="O141" s="1016">
        <v>6784000</v>
      </c>
      <c r="P141" s="1015">
        <v>1.1777711999999999E-2</v>
      </c>
      <c r="Q141" s="1015">
        <v>-6704100</v>
      </c>
      <c r="R141" s="1015"/>
    </row>
    <row r="142" spans="1:18">
      <c r="A142" s="1012" t="s">
        <v>202</v>
      </c>
      <c r="B142" s="1012" t="s">
        <v>924</v>
      </c>
      <c r="C142" s="1012" t="s">
        <v>2993</v>
      </c>
      <c r="D142" s="1012" t="s">
        <v>203</v>
      </c>
      <c r="E142" s="1012" t="s">
        <v>204</v>
      </c>
      <c r="F142" s="1013">
        <v>40445</v>
      </c>
      <c r="G142" s="1012" t="s">
        <v>67</v>
      </c>
      <c r="H142" s="1015"/>
      <c r="I142" s="1015">
        <v>273000</v>
      </c>
      <c r="J142" s="1015">
        <v>0</v>
      </c>
      <c r="K142" s="1015">
        <v>300072.5</v>
      </c>
      <c r="L142" s="1012" t="s">
        <v>870</v>
      </c>
      <c r="M142" s="1015"/>
      <c r="N142" s="1015"/>
      <c r="O142" s="1016"/>
      <c r="P142" s="1015"/>
      <c r="Q142" s="1015"/>
      <c r="R142" s="1015"/>
    </row>
    <row r="143" spans="1:18">
      <c r="A143" s="1012" t="s">
        <v>202</v>
      </c>
      <c r="B143" s="1012" t="s">
        <v>283</v>
      </c>
      <c r="C143" s="1012" t="s">
        <v>2993</v>
      </c>
      <c r="D143" s="1012" t="s">
        <v>203</v>
      </c>
      <c r="E143" s="1012" t="s">
        <v>204</v>
      </c>
      <c r="F143" s="1013">
        <v>42256</v>
      </c>
      <c r="G143" s="1012" t="s">
        <v>283</v>
      </c>
      <c r="H143" s="1015"/>
      <c r="I143" s="1015"/>
      <c r="J143" s="1015"/>
      <c r="K143" s="1015"/>
      <c r="L143" s="1012" t="s">
        <v>283</v>
      </c>
      <c r="M143" s="1015">
        <v>273000</v>
      </c>
      <c r="N143" s="1015"/>
      <c r="O143" s="1016">
        <v>273000</v>
      </c>
      <c r="P143" s="1015">
        <v>1</v>
      </c>
      <c r="Q143" s="1015"/>
      <c r="R143" s="1015"/>
    </row>
    <row r="144" spans="1:18">
      <c r="A144" s="1012" t="s">
        <v>71</v>
      </c>
      <c r="B144" s="1012" t="s">
        <v>2990</v>
      </c>
      <c r="C144" s="1012" t="s">
        <v>72</v>
      </c>
      <c r="D144" s="1012" t="s">
        <v>73</v>
      </c>
      <c r="E144" s="1012" t="s">
        <v>52</v>
      </c>
      <c r="F144" s="1013">
        <v>40450</v>
      </c>
      <c r="G144" s="1012" t="s">
        <v>7</v>
      </c>
      <c r="H144" s="1015">
        <v>9734000</v>
      </c>
      <c r="I144" s="1015"/>
      <c r="J144" s="1015">
        <v>0</v>
      </c>
      <c r="K144" s="1015">
        <v>10171489.220000001</v>
      </c>
      <c r="L144" s="1012" t="s">
        <v>870</v>
      </c>
      <c r="M144" s="1015"/>
      <c r="N144" s="1015"/>
      <c r="O144" s="1016"/>
      <c r="P144" s="1015"/>
      <c r="Q144" s="1015"/>
      <c r="R144" s="1015"/>
    </row>
    <row r="145" spans="1:18">
      <c r="A145" s="1012" t="s">
        <v>71</v>
      </c>
      <c r="B145" s="1012" t="s">
        <v>283</v>
      </c>
      <c r="C145" s="1012" t="s">
        <v>72</v>
      </c>
      <c r="D145" s="1012" t="s">
        <v>73</v>
      </c>
      <c r="E145" s="1012" t="s">
        <v>52</v>
      </c>
      <c r="F145" s="1013">
        <v>41271</v>
      </c>
      <c r="G145" s="1012" t="s">
        <v>283</v>
      </c>
      <c r="H145" s="1015"/>
      <c r="I145" s="1015"/>
      <c r="J145" s="1015"/>
      <c r="K145" s="1015"/>
      <c r="L145" s="1012" t="s">
        <v>283</v>
      </c>
      <c r="M145" s="1015">
        <v>9734000</v>
      </c>
      <c r="N145" s="1015"/>
      <c r="O145" s="1016">
        <v>9734</v>
      </c>
      <c r="P145" s="1015">
        <v>1000</v>
      </c>
      <c r="Q145" s="1015"/>
      <c r="R145" s="1015"/>
    </row>
    <row r="146" spans="1:18">
      <c r="A146" s="1012" t="s">
        <v>192</v>
      </c>
      <c r="B146" s="1012" t="s">
        <v>2994</v>
      </c>
      <c r="C146" s="1012" t="s">
        <v>193</v>
      </c>
      <c r="D146" s="1012" t="s">
        <v>194</v>
      </c>
      <c r="E146" s="1012" t="s">
        <v>195</v>
      </c>
      <c r="F146" s="1013">
        <v>40445</v>
      </c>
      <c r="G146" s="1012" t="s">
        <v>67</v>
      </c>
      <c r="H146" s="1015"/>
      <c r="I146" s="1015">
        <v>2500000</v>
      </c>
      <c r="J146" s="1015">
        <v>0</v>
      </c>
      <c r="K146" s="1015">
        <v>2716972.22</v>
      </c>
      <c r="L146" s="1012" t="s">
        <v>871</v>
      </c>
      <c r="M146" s="1015"/>
      <c r="N146" s="1015"/>
      <c r="O146" s="1016"/>
      <c r="P146" s="1015"/>
      <c r="Q146" s="1015"/>
      <c r="R146" s="1015"/>
    </row>
    <row r="147" spans="1:18">
      <c r="A147" s="1012" t="s">
        <v>192</v>
      </c>
      <c r="B147" s="1012" t="s">
        <v>283</v>
      </c>
      <c r="C147" s="1012" t="s">
        <v>193</v>
      </c>
      <c r="D147" s="1012" t="s">
        <v>194</v>
      </c>
      <c r="E147" s="1012" t="s">
        <v>195</v>
      </c>
      <c r="F147" s="1013">
        <v>42438</v>
      </c>
      <c r="G147" s="1012" t="s">
        <v>283</v>
      </c>
      <c r="H147" s="1015"/>
      <c r="I147" s="1015"/>
      <c r="J147" s="1015"/>
      <c r="K147" s="1015"/>
      <c r="L147" s="1012" t="s">
        <v>283</v>
      </c>
      <c r="M147" s="1015">
        <v>1500000</v>
      </c>
      <c r="N147" s="1015"/>
      <c r="O147" s="1016">
        <v>1500000</v>
      </c>
      <c r="P147" s="1015">
        <v>1</v>
      </c>
      <c r="Q147" s="1015"/>
      <c r="R147" s="1015"/>
    </row>
    <row r="148" spans="1:18">
      <c r="A148" s="1012" t="s">
        <v>192</v>
      </c>
      <c r="B148" s="1012" t="s">
        <v>283</v>
      </c>
      <c r="C148" s="1012" t="s">
        <v>193</v>
      </c>
      <c r="D148" s="1012" t="s">
        <v>194</v>
      </c>
      <c r="E148" s="1012" t="s">
        <v>195</v>
      </c>
      <c r="F148" s="1013">
        <v>42696</v>
      </c>
      <c r="G148" s="1012" t="s">
        <v>283</v>
      </c>
      <c r="H148" s="1015"/>
      <c r="I148" s="1015"/>
      <c r="J148" s="1015"/>
      <c r="K148" s="1015"/>
      <c r="L148" s="1012" t="s">
        <v>283</v>
      </c>
      <c r="M148" s="1015">
        <v>930000</v>
      </c>
      <c r="N148" s="1015"/>
      <c r="O148" s="1016">
        <v>1000000</v>
      </c>
      <c r="P148" s="1015">
        <v>0.93</v>
      </c>
      <c r="Q148" s="1015">
        <v>-70000</v>
      </c>
      <c r="R148" s="1015"/>
    </row>
    <row r="149" spans="1:18">
      <c r="A149" s="1012" t="s">
        <v>256</v>
      </c>
      <c r="B149" s="1012" t="s">
        <v>924</v>
      </c>
      <c r="C149" s="1012" t="s">
        <v>257</v>
      </c>
      <c r="D149" s="1012" t="s">
        <v>258</v>
      </c>
      <c r="E149" s="1012" t="s">
        <v>83</v>
      </c>
      <c r="F149" s="1013">
        <v>40450</v>
      </c>
      <c r="G149" s="1012" t="s">
        <v>67</v>
      </c>
      <c r="H149" s="1015"/>
      <c r="I149" s="1015">
        <v>31000</v>
      </c>
      <c r="J149" s="1015">
        <v>0</v>
      </c>
      <c r="K149" s="1015">
        <v>35241.83</v>
      </c>
      <c r="L149" s="1012" t="s">
        <v>870</v>
      </c>
      <c r="M149" s="1015"/>
      <c r="N149" s="1015"/>
      <c r="O149" s="1016"/>
      <c r="P149" s="1015"/>
      <c r="Q149" s="1015"/>
      <c r="R149" s="1015"/>
    </row>
    <row r="150" spans="1:18">
      <c r="A150" s="1012" t="s">
        <v>256</v>
      </c>
      <c r="B150" s="1012" t="s">
        <v>283</v>
      </c>
      <c r="C150" s="1012" t="s">
        <v>257</v>
      </c>
      <c r="D150" s="1012" t="s">
        <v>258</v>
      </c>
      <c r="E150" s="1012" t="s">
        <v>83</v>
      </c>
      <c r="F150" s="1013">
        <v>42949</v>
      </c>
      <c r="G150" s="1012" t="s">
        <v>283</v>
      </c>
      <c r="H150" s="1015"/>
      <c r="I150" s="1015"/>
      <c r="J150" s="1015"/>
      <c r="K150" s="1015"/>
      <c r="L150" s="1012" t="s">
        <v>283</v>
      </c>
      <c r="M150" s="1015">
        <v>31000</v>
      </c>
      <c r="N150" s="1015"/>
      <c r="O150" s="1016">
        <v>31000</v>
      </c>
      <c r="P150" s="1015">
        <v>1</v>
      </c>
      <c r="Q150" s="1015"/>
      <c r="R150" s="1015"/>
    </row>
    <row r="151" spans="1:18">
      <c r="A151" s="1012" t="s">
        <v>233</v>
      </c>
      <c r="B151" s="1012" t="s">
        <v>3072</v>
      </c>
      <c r="C151" s="1012" t="s">
        <v>234</v>
      </c>
      <c r="D151" s="1012" t="s">
        <v>235</v>
      </c>
      <c r="E151" s="1012" t="s">
        <v>6</v>
      </c>
      <c r="F151" s="1013">
        <v>40445</v>
      </c>
      <c r="G151" s="1012" t="s">
        <v>67</v>
      </c>
      <c r="H151" s="1015"/>
      <c r="I151" s="1015">
        <v>2828000</v>
      </c>
      <c r="J151" s="1015">
        <v>0</v>
      </c>
      <c r="K151" s="1015">
        <v>2963429.78</v>
      </c>
      <c r="L151" s="1012" t="s">
        <v>871</v>
      </c>
      <c r="M151" s="1015"/>
      <c r="N151" s="1015"/>
      <c r="O151" s="1016"/>
      <c r="P151" s="1015"/>
      <c r="Q151" s="1015"/>
      <c r="R151" s="1015"/>
    </row>
    <row r="152" spans="1:18">
      <c r="A152" s="1012" t="s">
        <v>233</v>
      </c>
      <c r="B152" s="1012" t="s">
        <v>283</v>
      </c>
      <c r="C152" s="1012" t="s">
        <v>234</v>
      </c>
      <c r="D152" s="1012" t="s">
        <v>235</v>
      </c>
      <c r="E152" s="1012" t="s">
        <v>6</v>
      </c>
      <c r="F152" s="1013">
        <v>42745</v>
      </c>
      <c r="G152" s="1012" t="s">
        <v>283</v>
      </c>
      <c r="H152" s="1015"/>
      <c r="I152" s="1015"/>
      <c r="J152" s="1015"/>
      <c r="K152" s="1015"/>
      <c r="L152" s="1012" t="s">
        <v>283</v>
      </c>
      <c r="M152" s="1015">
        <v>2607416</v>
      </c>
      <c r="N152" s="1015"/>
      <c r="O152" s="1016">
        <v>2828000</v>
      </c>
      <c r="P152" s="1015">
        <v>0.92200000000000004</v>
      </c>
      <c r="Q152" s="1015">
        <v>-220584</v>
      </c>
      <c r="R152" s="1015"/>
    </row>
    <row r="153" spans="1:18">
      <c r="A153" s="1012" t="s">
        <v>93</v>
      </c>
      <c r="B153" s="1012" t="s">
        <v>2990</v>
      </c>
      <c r="C153" s="1012" t="s">
        <v>94</v>
      </c>
      <c r="D153" s="1012" t="s">
        <v>95</v>
      </c>
      <c r="E153" s="1012" t="s">
        <v>23</v>
      </c>
      <c r="F153" s="1013">
        <v>40450</v>
      </c>
      <c r="G153" s="1012" t="s">
        <v>7</v>
      </c>
      <c r="H153" s="1015">
        <v>17910000</v>
      </c>
      <c r="I153" s="1015"/>
      <c r="J153" s="1015">
        <v>0</v>
      </c>
      <c r="K153" s="1015">
        <v>19794559.989999998</v>
      </c>
      <c r="L153" s="1012" t="s">
        <v>870</v>
      </c>
      <c r="M153" s="1015"/>
      <c r="N153" s="1015"/>
      <c r="O153" s="1016"/>
      <c r="P153" s="1015"/>
      <c r="Q153" s="1015"/>
      <c r="R153" s="1015"/>
    </row>
    <row r="154" spans="1:18">
      <c r="A154" s="1012" t="s">
        <v>93</v>
      </c>
      <c r="B154" s="1012" t="s">
        <v>283</v>
      </c>
      <c r="C154" s="1012" t="s">
        <v>94</v>
      </c>
      <c r="D154" s="1012" t="s">
        <v>95</v>
      </c>
      <c r="E154" s="1012" t="s">
        <v>23</v>
      </c>
      <c r="F154" s="1013">
        <v>42256</v>
      </c>
      <c r="G154" s="1012" t="s">
        <v>283</v>
      </c>
      <c r="H154" s="1015"/>
      <c r="I154" s="1015"/>
      <c r="J154" s="1015"/>
      <c r="K154" s="1015"/>
      <c r="L154" s="1012" t="s">
        <v>283</v>
      </c>
      <c r="M154" s="1015">
        <v>9250000</v>
      </c>
      <c r="N154" s="1015"/>
      <c r="O154" s="1016">
        <v>9250</v>
      </c>
      <c r="P154" s="1015">
        <v>1000</v>
      </c>
      <c r="Q154" s="1015"/>
      <c r="R154" s="1015"/>
    </row>
    <row r="155" spans="1:18">
      <c r="A155" s="1012" t="s">
        <v>93</v>
      </c>
      <c r="B155" s="1012" t="s">
        <v>283</v>
      </c>
      <c r="C155" s="1012" t="s">
        <v>94</v>
      </c>
      <c r="D155" s="1012" t="s">
        <v>95</v>
      </c>
      <c r="E155" s="1012" t="s">
        <v>23</v>
      </c>
      <c r="F155" s="1013">
        <v>42452</v>
      </c>
      <c r="G155" s="1012" t="s">
        <v>283</v>
      </c>
      <c r="H155" s="1015"/>
      <c r="I155" s="1015"/>
      <c r="J155" s="1015"/>
      <c r="K155" s="1015"/>
      <c r="L155" s="1012" t="s">
        <v>283</v>
      </c>
      <c r="M155" s="1015">
        <v>3000000</v>
      </c>
      <c r="N155" s="1015"/>
      <c r="O155" s="1016">
        <v>3000</v>
      </c>
      <c r="P155" s="1015">
        <v>1000</v>
      </c>
      <c r="Q155" s="1015"/>
      <c r="R155" s="1015"/>
    </row>
    <row r="156" spans="1:18">
      <c r="A156" s="1012" t="s">
        <v>93</v>
      </c>
      <c r="B156" s="1012" t="s">
        <v>283</v>
      </c>
      <c r="C156" s="1012" t="s">
        <v>94</v>
      </c>
      <c r="D156" s="1012" t="s">
        <v>95</v>
      </c>
      <c r="E156" s="1012" t="s">
        <v>23</v>
      </c>
      <c r="F156" s="1013">
        <v>42517</v>
      </c>
      <c r="G156" s="1012" t="s">
        <v>283</v>
      </c>
      <c r="H156" s="1015"/>
      <c r="I156" s="1015"/>
      <c r="J156" s="1015"/>
      <c r="K156" s="1015"/>
      <c r="L156" s="1012" t="s">
        <v>283</v>
      </c>
      <c r="M156" s="1015">
        <v>5660000</v>
      </c>
      <c r="N156" s="1015"/>
      <c r="O156" s="1016">
        <v>5660</v>
      </c>
      <c r="P156" s="1015">
        <v>1000</v>
      </c>
      <c r="Q156" s="1015"/>
      <c r="R156" s="1015"/>
    </row>
    <row r="157" spans="1:18">
      <c r="A157" s="1012" t="s">
        <v>8</v>
      </c>
      <c r="B157" s="1012" t="s">
        <v>2995</v>
      </c>
      <c r="C157" s="1012" t="s">
        <v>9</v>
      </c>
      <c r="D157" s="1012" t="s">
        <v>10</v>
      </c>
      <c r="E157" s="1012" t="s">
        <v>11</v>
      </c>
      <c r="F157" s="1013">
        <v>40450</v>
      </c>
      <c r="G157" s="1012" t="s">
        <v>7</v>
      </c>
      <c r="H157" s="1015">
        <v>18000000</v>
      </c>
      <c r="I157" s="1015">
        <v>4000000</v>
      </c>
      <c r="J157" s="1015">
        <v>0</v>
      </c>
      <c r="K157" s="1015">
        <v>24019111.109999999</v>
      </c>
      <c r="L157" s="1012" t="s">
        <v>871</v>
      </c>
      <c r="M157" s="1015"/>
      <c r="N157" s="1015"/>
      <c r="O157" s="1016"/>
      <c r="P157" s="1015"/>
      <c r="Q157" s="1015"/>
      <c r="R157" s="1015"/>
    </row>
    <row r="158" spans="1:18">
      <c r="A158" s="1012" t="s">
        <v>8</v>
      </c>
      <c r="B158" s="1012" t="s">
        <v>283</v>
      </c>
      <c r="C158" s="1012" t="s">
        <v>9</v>
      </c>
      <c r="D158" s="1012" t="s">
        <v>10</v>
      </c>
      <c r="E158" s="1012" t="s">
        <v>11</v>
      </c>
      <c r="F158" s="1013">
        <v>42674</v>
      </c>
      <c r="G158" s="1012" t="s">
        <v>283</v>
      </c>
      <c r="H158" s="1015"/>
      <c r="I158" s="1015"/>
      <c r="J158" s="1015"/>
      <c r="K158" s="1015"/>
      <c r="L158" s="1012" t="s">
        <v>283</v>
      </c>
      <c r="M158" s="1015">
        <v>21340000</v>
      </c>
      <c r="N158" s="1015"/>
      <c r="O158" s="1016">
        <v>22000</v>
      </c>
      <c r="P158" s="1015">
        <v>970</v>
      </c>
      <c r="Q158" s="1015">
        <v>-660000</v>
      </c>
      <c r="R158" s="1015"/>
    </row>
    <row r="159" spans="1:18">
      <c r="A159" s="1012" t="s">
        <v>131</v>
      </c>
      <c r="B159" s="1012" t="s">
        <v>2616</v>
      </c>
      <c r="C159" s="1012" t="s">
        <v>132</v>
      </c>
      <c r="D159" s="1012" t="s">
        <v>133</v>
      </c>
      <c r="E159" s="1012" t="s">
        <v>52</v>
      </c>
      <c r="F159" s="1013">
        <v>40450</v>
      </c>
      <c r="G159" s="1012" t="s">
        <v>67</v>
      </c>
      <c r="H159" s="1015"/>
      <c r="I159" s="1015">
        <v>2646000</v>
      </c>
      <c r="J159" s="1015">
        <v>0</v>
      </c>
      <c r="K159" s="1015">
        <v>2764776</v>
      </c>
      <c r="L159" s="1012" t="s">
        <v>871</v>
      </c>
      <c r="M159" s="1015"/>
      <c r="N159" s="1015"/>
      <c r="O159" s="1016"/>
      <c r="P159" s="1015"/>
      <c r="Q159" s="1015"/>
      <c r="R159" s="1015"/>
    </row>
    <row r="160" spans="1:18">
      <c r="A160" s="1012" t="s">
        <v>131</v>
      </c>
      <c r="B160" s="1012" t="s">
        <v>283</v>
      </c>
      <c r="C160" s="1012" t="s">
        <v>132</v>
      </c>
      <c r="D160" s="1012" t="s">
        <v>133</v>
      </c>
      <c r="E160" s="1012" t="s">
        <v>52</v>
      </c>
      <c r="F160" s="1013">
        <v>42731</v>
      </c>
      <c r="G160" s="1012" t="s">
        <v>283</v>
      </c>
      <c r="H160" s="1015"/>
      <c r="I160" s="1015"/>
      <c r="J160" s="1015"/>
      <c r="K160" s="1015"/>
      <c r="L160" s="1012" t="s">
        <v>283</v>
      </c>
      <c r="M160" s="1015">
        <v>2434320</v>
      </c>
      <c r="N160" s="1015"/>
      <c r="O160" s="1016">
        <v>2646000</v>
      </c>
      <c r="P160" s="1015">
        <v>0.92</v>
      </c>
      <c r="Q160" s="1015">
        <v>-211680</v>
      </c>
      <c r="R160" s="1015"/>
    </row>
    <row r="161" spans="1:18">
      <c r="A161" s="1012" t="s">
        <v>39</v>
      </c>
      <c r="B161" s="1012" t="s">
        <v>2996</v>
      </c>
      <c r="C161" s="1012" t="s">
        <v>40</v>
      </c>
      <c r="D161" s="1012" t="s">
        <v>41</v>
      </c>
      <c r="E161" s="1012" t="s">
        <v>42</v>
      </c>
      <c r="F161" s="1013">
        <v>40396</v>
      </c>
      <c r="G161" s="1012" t="s">
        <v>7</v>
      </c>
      <c r="H161" s="1015">
        <v>11000000</v>
      </c>
      <c r="I161" s="1015">
        <v>22800000</v>
      </c>
      <c r="J161" s="1015">
        <v>0</v>
      </c>
      <c r="K161" s="1015">
        <v>35702188.890000001</v>
      </c>
      <c r="L161" s="1012" t="s">
        <v>871</v>
      </c>
      <c r="M161" s="1015"/>
      <c r="N161" s="1015"/>
      <c r="O161" s="1016"/>
      <c r="P161" s="1015"/>
      <c r="Q161" s="1015"/>
      <c r="R161" s="1015"/>
    </row>
    <row r="162" spans="1:18">
      <c r="A162" s="1012" t="s">
        <v>39</v>
      </c>
      <c r="B162" s="1012" t="s">
        <v>283</v>
      </c>
      <c r="C162" s="1012" t="s">
        <v>40</v>
      </c>
      <c r="D162" s="1012" t="s">
        <v>41</v>
      </c>
      <c r="E162" s="1012" t="s">
        <v>42</v>
      </c>
      <c r="F162" s="1013">
        <v>42703</v>
      </c>
      <c r="G162" s="1012" t="s">
        <v>283</v>
      </c>
      <c r="H162" s="1015"/>
      <c r="I162" s="1015"/>
      <c r="J162" s="1015"/>
      <c r="K162" s="1015"/>
      <c r="L162" s="1012" t="s">
        <v>283</v>
      </c>
      <c r="M162" s="1015">
        <v>31434000</v>
      </c>
      <c r="N162" s="1015"/>
      <c r="O162" s="1016">
        <v>33800</v>
      </c>
      <c r="P162" s="1015">
        <v>930</v>
      </c>
      <c r="Q162" s="1015">
        <v>-2366000</v>
      </c>
      <c r="R162" s="1015"/>
    </row>
    <row r="163" spans="1:18">
      <c r="A163" s="1012" t="s">
        <v>116</v>
      </c>
      <c r="B163" s="1012" t="s">
        <v>3073</v>
      </c>
      <c r="C163" s="1012" t="s">
        <v>117</v>
      </c>
      <c r="D163" s="1012" t="s">
        <v>118</v>
      </c>
      <c r="E163" s="1012" t="s">
        <v>56</v>
      </c>
      <c r="F163" s="1013">
        <v>40450</v>
      </c>
      <c r="G163" s="1012" t="s">
        <v>67</v>
      </c>
      <c r="H163" s="1015"/>
      <c r="I163" s="1015">
        <v>1709000</v>
      </c>
      <c r="J163" s="1015">
        <v>0</v>
      </c>
      <c r="K163" s="1015">
        <v>1802139.7</v>
      </c>
      <c r="L163" s="1012" t="s">
        <v>871</v>
      </c>
      <c r="M163" s="1015"/>
      <c r="N163" s="1015"/>
      <c r="O163" s="1016"/>
      <c r="P163" s="1015"/>
      <c r="Q163" s="1015"/>
      <c r="R163" s="1015"/>
    </row>
    <row r="164" spans="1:18">
      <c r="A164" s="1012" t="s">
        <v>116</v>
      </c>
      <c r="B164" s="1012" t="s">
        <v>283</v>
      </c>
      <c r="C164" s="1012" t="s">
        <v>117</v>
      </c>
      <c r="D164" s="1012" t="s">
        <v>118</v>
      </c>
      <c r="E164" s="1012" t="s">
        <v>56</v>
      </c>
      <c r="F164" s="1013">
        <v>42724</v>
      </c>
      <c r="G164" s="1012" t="s">
        <v>283</v>
      </c>
      <c r="H164" s="1015"/>
      <c r="I164" s="1015"/>
      <c r="J164" s="1015"/>
      <c r="K164" s="1015"/>
      <c r="L164" s="1012" t="s">
        <v>283</v>
      </c>
      <c r="M164" s="1015">
        <v>1589370</v>
      </c>
      <c r="N164" s="1015"/>
      <c r="O164" s="1016">
        <v>1709000</v>
      </c>
      <c r="P164" s="1015">
        <v>0.93</v>
      </c>
      <c r="Q164" s="1015">
        <v>-119630</v>
      </c>
      <c r="R164" s="1015"/>
    </row>
    <row r="165" spans="1:18">
      <c r="A165" s="1012" t="s">
        <v>218</v>
      </c>
      <c r="B165" s="1012" t="s">
        <v>924</v>
      </c>
      <c r="C165" s="1012" t="s">
        <v>219</v>
      </c>
      <c r="D165" s="1012" t="s">
        <v>220</v>
      </c>
      <c r="E165" s="1012" t="s">
        <v>166</v>
      </c>
      <c r="F165" s="1013">
        <v>40450</v>
      </c>
      <c r="G165" s="1012" t="s">
        <v>67</v>
      </c>
      <c r="H165" s="1015"/>
      <c r="I165" s="1015">
        <v>1100000</v>
      </c>
      <c r="J165" s="1015">
        <v>0</v>
      </c>
      <c r="K165" s="1015">
        <v>1167894.44</v>
      </c>
      <c r="L165" s="1012" t="s">
        <v>870</v>
      </c>
      <c r="M165" s="1015"/>
      <c r="N165" s="1015"/>
      <c r="O165" s="1016"/>
      <c r="P165" s="1015"/>
      <c r="Q165" s="1015"/>
      <c r="R165" s="1015"/>
    </row>
    <row r="166" spans="1:18">
      <c r="A166" s="1012" t="s">
        <v>218</v>
      </c>
      <c r="B166" s="1012" t="s">
        <v>283</v>
      </c>
      <c r="C166" s="1012" t="s">
        <v>219</v>
      </c>
      <c r="D166" s="1012" t="s">
        <v>220</v>
      </c>
      <c r="E166" s="1012" t="s">
        <v>166</v>
      </c>
      <c r="F166" s="1013">
        <v>41577</v>
      </c>
      <c r="G166" s="1012" t="s">
        <v>283</v>
      </c>
      <c r="H166" s="1015"/>
      <c r="I166" s="1015"/>
      <c r="J166" s="1015"/>
      <c r="K166" s="1015"/>
      <c r="L166" s="1012" t="s">
        <v>283</v>
      </c>
      <c r="M166" s="1015">
        <v>1100000</v>
      </c>
      <c r="N166" s="1015"/>
      <c r="O166" s="1016">
        <v>1100000</v>
      </c>
      <c r="P166" s="1015">
        <v>1</v>
      </c>
      <c r="Q166" s="1015"/>
      <c r="R166" s="1015"/>
    </row>
    <row r="167" spans="1:18">
      <c r="A167" s="1012" t="s">
        <v>36</v>
      </c>
      <c r="B167" s="1012" t="s">
        <v>2997</v>
      </c>
      <c r="C167" s="1012" t="s">
        <v>37</v>
      </c>
      <c r="D167" s="1012" t="s">
        <v>38</v>
      </c>
      <c r="E167" s="1012" t="s">
        <v>23</v>
      </c>
      <c r="F167" s="1013">
        <v>40450</v>
      </c>
      <c r="G167" s="1012" t="s">
        <v>7</v>
      </c>
      <c r="H167" s="1015">
        <v>15750000</v>
      </c>
      <c r="I167" s="1015"/>
      <c r="J167" s="1015">
        <v>0</v>
      </c>
      <c r="K167" s="1015">
        <v>16650500</v>
      </c>
      <c r="L167" s="1012" t="s">
        <v>871</v>
      </c>
      <c r="M167" s="1015"/>
      <c r="N167" s="1015"/>
      <c r="O167" s="1016"/>
      <c r="P167" s="1015"/>
      <c r="Q167" s="1015"/>
      <c r="R167" s="1015"/>
    </row>
    <row r="168" spans="1:18">
      <c r="A168" s="1012" t="s">
        <v>36</v>
      </c>
      <c r="B168" s="1012" t="s">
        <v>283</v>
      </c>
      <c r="C168" s="1012" t="s">
        <v>37</v>
      </c>
      <c r="D168" s="1012" t="s">
        <v>38</v>
      </c>
      <c r="E168" s="1012" t="s">
        <v>23</v>
      </c>
      <c r="F168" s="1013">
        <v>42654</v>
      </c>
      <c r="G168" s="1012" t="s">
        <v>283</v>
      </c>
      <c r="H168" s="1015"/>
      <c r="I168" s="1015"/>
      <c r="J168" s="1015"/>
      <c r="K168" s="1015"/>
      <c r="L168" s="1012" t="s">
        <v>283</v>
      </c>
      <c r="M168" s="1015">
        <v>14750000</v>
      </c>
      <c r="N168" s="1015"/>
      <c r="O168" s="1016">
        <v>15750</v>
      </c>
      <c r="P168" s="1015">
        <v>936.50793650799994</v>
      </c>
      <c r="Q168" s="1015">
        <v>-1000000</v>
      </c>
      <c r="R168" s="1015"/>
    </row>
    <row r="169" spans="1:18">
      <c r="A169" s="1012" t="s">
        <v>43</v>
      </c>
      <c r="B169" s="1012" t="s">
        <v>2998</v>
      </c>
      <c r="C169" s="1012" t="s">
        <v>44</v>
      </c>
      <c r="D169" s="1012" t="s">
        <v>45</v>
      </c>
      <c r="E169" s="1012" t="s">
        <v>23</v>
      </c>
      <c r="F169" s="1013">
        <v>40450</v>
      </c>
      <c r="G169" s="1012" t="s">
        <v>7</v>
      </c>
      <c r="H169" s="1015">
        <v>5000000</v>
      </c>
      <c r="I169" s="1015">
        <v>12123000</v>
      </c>
      <c r="J169" s="1015">
        <v>0</v>
      </c>
      <c r="K169" s="1015">
        <v>18043495.609999999</v>
      </c>
      <c r="L169" s="1012" t="s">
        <v>871</v>
      </c>
      <c r="M169" s="1015"/>
      <c r="N169" s="1015"/>
      <c r="O169" s="1016"/>
      <c r="P169" s="1015"/>
      <c r="Q169" s="1015"/>
      <c r="R169" s="1015"/>
    </row>
    <row r="170" spans="1:18">
      <c r="A170" s="1012" t="s">
        <v>43</v>
      </c>
      <c r="B170" s="1012" t="s">
        <v>283</v>
      </c>
      <c r="C170" s="1012" t="s">
        <v>44</v>
      </c>
      <c r="D170" s="1012" t="s">
        <v>45</v>
      </c>
      <c r="E170" s="1012" t="s">
        <v>23</v>
      </c>
      <c r="F170" s="1013">
        <v>42710</v>
      </c>
      <c r="G170" s="1012" t="s">
        <v>283</v>
      </c>
      <c r="H170" s="1015"/>
      <c r="I170" s="1015"/>
      <c r="J170" s="1015"/>
      <c r="K170" s="1015"/>
      <c r="L170" s="1012" t="s">
        <v>283</v>
      </c>
      <c r="M170" s="1015">
        <v>15925000</v>
      </c>
      <c r="N170" s="1015"/>
      <c r="O170" s="1016">
        <v>17123</v>
      </c>
      <c r="P170" s="1015">
        <v>930.03562459800003</v>
      </c>
      <c r="Q170" s="1015">
        <v>-1198000</v>
      </c>
      <c r="R170" s="1015"/>
    </row>
    <row r="171" spans="1:18">
      <c r="A171" s="1012" t="s">
        <v>64</v>
      </c>
      <c r="B171" s="1012" t="s">
        <v>924</v>
      </c>
      <c r="C171" s="1012" t="s">
        <v>65</v>
      </c>
      <c r="D171" s="1012" t="s">
        <v>66</v>
      </c>
      <c r="E171" s="1012" t="s">
        <v>23</v>
      </c>
      <c r="F171" s="1013">
        <v>40450</v>
      </c>
      <c r="G171" s="1012" t="s">
        <v>67</v>
      </c>
      <c r="H171" s="1015"/>
      <c r="I171" s="1015">
        <v>7922000</v>
      </c>
      <c r="J171" s="1015">
        <v>0</v>
      </c>
      <c r="K171" s="1015">
        <v>9276380.5299999993</v>
      </c>
      <c r="L171" s="1012" t="s">
        <v>870</v>
      </c>
      <c r="M171" s="1015"/>
      <c r="N171" s="1015"/>
      <c r="O171" s="1016"/>
      <c r="P171" s="1015"/>
      <c r="Q171" s="1015"/>
      <c r="R171" s="1015"/>
    </row>
    <row r="172" spans="1:18">
      <c r="A172" s="1012" t="s">
        <v>64</v>
      </c>
      <c r="B172" s="1012" t="s">
        <v>283</v>
      </c>
      <c r="C172" s="1012" t="s">
        <v>65</v>
      </c>
      <c r="D172" s="1012" t="s">
        <v>66</v>
      </c>
      <c r="E172" s="1012" t="s">
        <v>23</v>
      </c>
      <c r="F172" s="1013">
        <v>41990</v>
      </c>
      <c r="G172" s="1012" t="s">
        <v>283</v>
      </c>
      <c r="H172" s="1015"/>
      <c r="I172" s="1015"/>
      <c r="J172" s="1015"/>
      <c r="K172" s="1015"/>
      <c r="L172" s="1012" t="s">
        <v>283</v>
      </c>
      <c r="M172" s="1015">
        <v>3700000</v>
      </c>
      <c r="N172" s="1015"/>
      <c r="O172" s="1016">
        <v>3700000</v>
      </c>
      <c r="P172" s="1015">
        <v>1</v>
      </c>
      <c r="Q172" s="1015"/>
      <c r="R172" s="1015"/>
    </row>
    <row r="173" spans="1:18">
      <c r="A173" s="1012" t="s">
        <v>64</v>
      </c>
      <c r="B173" s="1012" t="s">
        <v>283</v>
      </c>
      <c r="C173" s="1012" t="s">
        <v>65</v>
      </c>
      <c r="D173" s="1012" t="s">
        <v>66</v>
      </c>
      <c r="E173" s="1012" t="s">
        <v>23</v>
      </c>
      <c r="F173" s="1013">
        <v>42879</v>
      </c>
      <c r="G173" s="1012" t="s">
        <v>283</v>
      </c>
      <c r="H173" s="1015"/>
      <c r="I173" s="1015"/>
      <c r="J173" s="1015"/>
      <c r="K173" s="1015"/>
      <c r="L173" s="1012" t="s">
        <v>283</v>
      </c>
      <c r="M173" s="1015">
        <v>4222000</v>
      </c>
      <c r="N173" s="1015"/>
      <c r="O173" s="1016">
        <v>4222000</v>
      </c>
      <c r="P173" s="1015">
        <v>1</v>
      </c>
      <c r="Q173" s="1015"/>
      <c r="R173" s="1015"/>
    </row>
    <row r="174" spans="1:18">
      <c r="A174" s="1012" t="s">
        <v>186</v>
      </c>
      <c r="B174" s="1012" t="s">
        <v>1999</v>
      </c>
      <c r="C174" s="1012" t="s">
        <v>3074</v>
      </c>
      <c r="D174" s="1012" t="s">
        <v>187</v>
      </c>
      <c r="E174" s="1012" t="s">
        <v>188</v>
      </c>
      <c r="F174" s="1013">
        <v>40445</v>
      </c>
      <c r="G174" s="1012" t="s">
        <v>67</v>
      </c>
      <c r="H174" s="1015"/>
      <c r="I174" s="1015">
        <v>75000</v>
      </c>
      <c r="J174" s="1015">
        <v>0</v>
      </c>
      <c r="K174" s="1015">
        <v>80592.5</v>
      </c>
      <c r="L174" s="1012" t="s">
        <v>871</v>
      </c>
      <c r="M174" s="1015"/>
      <c r="N174" s="1015"/>
      <c r="O174" s="1016"/>
      <c r="P174" s="1015"/>
      <c r="Q174" s="1015"/>
      <c r="R174" s="1015"/>
    </row>
    <row r="175" spans="1:18">
      <c r="A175" s="1012" t="s">
        <v>186</v>
      </c>
      <c r="B175" s="1012" t="s">
        <v>283</v>
      </c>
      <c r="C175" s="1012" t="s">
        <v>3074</v>
      </c>
      <c r="D175" s="1012" t="s">
        <v>187</v>
      </c>
      <c r="E175" s="1012" t="s">
        <v>188</v>
      </c>
      <c r="F175" s="1013">
        <v>42731</v>
      </c>
      <c r="G175" s="1012" t="s">
        <v>283</v>
      </c>
      <c r="H175" s="1015"/>
      <c r="I175" s="1015"/>
      <c r="J175" s="1015"/>
      <c r="K175" s="1015"/>
      <c r="L175" s="1012" t="s">
        <v>283</v>
      </c>
      <c r="M175" s="1015">
        <v>71205</v>
      </c>
      <c r="N175" s="1015"/>
      <c r="O175" s="1016">
        <v>75000</v>
      </c>
      <c r="P175" s="1015">
        <v>0.94940000000000002</v>
      </c>
      <c r="Q175" s="1015">
        <v>-3795</v>
      </c>
      <c r="R175" s="1015"/>
    </row>
    <row r="176" spans="1:18">
      <c r="A176" s="1012" t="s">
        <v>229</v>
      </c>
      <c r="B176" s="1012" t="s">
        <v>1895</v>
      </c>
      <c r="C176" s="1012" t="s">
        <v>230</v>
      </c>
      <c r="D176" s="1012" t="s">
        <v>231</v>
      </c>
      <c r="E176" s="1012" t="s">
        <v>232</v>
      </c>
      <c r="F176" s="1013">
        <v>40445</v>
      </c>
      <c r="G176" s="1012" t="s">
        <v>67</v>
      </c>
      <c r="H176" s="1015"/>
      <c r="I176" s="1015">
        <v>1600000</v>
      </c>
      <c r="J176" s="1015">
        <v>0</v>
      </c>
      <c r="K176" s="1015">
        <v>1754666.66</v>
      </c>
      <c r="L176" s="1012" t="s">
        <v>871</v>
      </c>
      <c r="M176" s="1015"/>
      <c r="N176" s="1015"/>
      <c r="O176" s="1016"/>
      <c r="P176" s="1015"/>
      <c r="Q176" s="1015"/>
      <c r="R176" s="1015"/>
    </row>
    <row r="177" spans="1:18">
      <c r="A177" s="1012" t="s">
        <v>229</v>
      </c>
      <c r="B177" s="1012" t="s">
        <v>283</v>
      </c>
      <c r="C177" s="1012" t="s">
        <v>230</v>
      </c>
      <c r="D177" s="1012" t="s">
        <v>231</v>
      </c>
      <c r="E177" s="1012" t="s">
        <v>232</v>
      </c>
      <c r="F177" s="1013">
        <v>42759</v>
      </c>
      <c r="G177" s="1012" t="s">
        <v>283</v>
      </c>
      <c r="H177" s="1015"/>
      <c r="I177" s="1015"/>
      <c r="J177" s="1015"/>
      <c r="K177" s="1015"/>
      <c r="L177" s="1012" t="s">
        <v>283</v>
      </c>
      <c r="M177" s="1015">
        <v>1552000</v>
      </c>
      <c r="N177" s="1015"/>
      <c r="O177" s="1016">
        <v>1600000</v>
      </c>
      <c r="P177" s="1015">
        <v>0.97</v>
      </c>
      <c r="Q177" s="1015">
        <v>-48000</v>
      </c>
      <c r="R177" s="1015"/>
    </row>
    <row r="178" spans="1:18">
      <c r="A178" s="1012" t="s">
        <v>57</v>
      </c>
      <c r="B178" s="1012" t="s">
        <v>875</v>
      </c>
      <c r="C178" s="1012" t="s">
        <v>58</v>
      </c>
      <c r="D178" s="1012" t="s">
        <v>59</v>
      </c>
      <c r="E178" s="1012" t="s">
        <v>60</v>
      </c>
      <c r="F178" s="1013">
        <v>40403</v>
      </c>
      <c r="G178" s="1012" t="s">
        <v>7</v>
      </c>
      <c r="H178" s="1015">
        <v>2795000</v>
      </c>
      <c r="I178" s="1015"/>
      <c r="J178" s="1015">
        <v>0</v>
      </c>
      <c r="K178" s="1015">
        <v>3036008.06</v>
      </c>
      <c r="L178" s="1012" t="s">
        <v>870</v>
      </c>
      <c r="M178" s="1015"/>
      <c r="N178" s="1015"/>
      <c r="O178" s="1016"/>
      <c r="P178" s="1015"/>
      <c r="Q178" s="1015"/>
      <c r="R178" s="1015"/>
    </row>
    <row r="179" spans="1:18">
      <c r="A179" s="1012" t="s">
        <v>57</v>
      </c>
      <c r="B179" s="1012" t="s">
        <v>283</v>
      </c>
      <c r="C179" s="1012" t="s">
        <v>58</v>
      </c>
      <c r="D179" s="1012" t="s">
        <v>59</v>
      </c>
      <c r="E179" s="1012" t="s">
        <v>60</v>
      </c>
      <c r="F179" s="1013">
        <v>43432</v>
      </c>
      <c r="G179" s="1012" t="s">
        <v>283</v>
      </c>
      <c r="H179" s="1015"/>
      <c r="I179" s="1015"/>
      <c r="J179" s="1015"/>
      <c r="K179" s="1015"/>
      <c r="L179" s="1012" t="s">
        <v>283</v>
      </c>
      <c r="M179" s="1015">
        <v>1000000</v>
      </c>
      <c r="N179" s="1015"/>
      <c r="O179" s="1016">
        <v>1000</v>
      </c>
      <c r="P179" s="1015">
        <v>1000</v>
      </c>
      <c r="Q179" s="1015"/>
      <c r="R179" s="1015"/>
    </row>
    <row r="180" spans="1:18">
      <c r="A180" s="1012" t="s">
        <v>57</v>
      </c>
      <c r="B180" s="1012" t="s">
        <v>283</v>
      </c>
      <c r="C180" s="1012" t="s">
        <v>58</v>
      </c>
      <c r="D180" s="1012" t="s">
        <v>59</v>
      </c>
      <c r="E180" s="1012" t="s">
        <v>60</v>
      </c>
      <c r="F180" s="1013">
        <v>43572</v>
      </c>
      <c r="G180" s="1012" t="s">
        <v>283</v>
      </c>
      <c r="H180" s="1015"/>
      <c r="I180" s="1015"/>
      <c r="J180" s="1015"/>
      <c r="K180" s="1015"/>
      <c r="L180" s="1012" t="s">
        <v>283</v>
      </c>
      <c r="M180" s="1015">
        <v>1795000</v>
      </c>
      <c r="N180" s="1015"/>
      <c r="O180" s="1016">
        <v>1795</v>
      </c>
      <c r="P180" s="1015">
        <v>1000</v>
      </c>
      <c r="Q180" s="1015"/>
      <c r="R180" s="1015"/>
    </row>
    <row r="181" spans="1:18">
      <c r="A181" s="1012" t="s">
        <v>167</v>
      </c>
      <c r="B181" s="1012"/>
      <c r="C181" s="1012" t="s">
        <v>168</v>
      </c>
      <c r="D181" s="1012" t="s">
        <v>51</v>
      </c>
      <c r="E181" s="1012" t="s">
        <v>52</v>
      </c>
      <c r="F181" s="1013">
        <v>40445</v>
      </c>
      <c r="G181" s="1012" t="s">
        <v>67</v>
      </c>
      <c r="H181" s="1015"/>
      <c r="I181" s="1015">
        <v>424000</v>
      </c>
      <c r="J181" s="1015">
        <v>0</v>
      </c>
      <c r="K181" s="1015">
        <v>490756.44</v>
      </c>
      <c r="L181" s="1012" t="s">
        <v>870</v>
      </c>
      <c r="M181" s="1015"/>
      <c r="N181" s="1015"/>
      <c r="O181" s="1016"/>
      <c r="P181" s="1015"/>
      <c r="Q181" s="1015"/>
      <c r="R181" s="1015"/>
    </row>
    <row r="182" spans="1:18">
      <c r="A182" s="1012" t="s">
        <v>167</v>
      </c>
      <c r="B182" s="1012" t="s">
        <v>283</v>
      </c>
      <c r="C182" s="1012" t="s">
        <v>168</v>
      </c>
      <c r="D182" s="1012" t="s">
        <v>51</v>
      </c>
      <c r="E182" s="1012" t="s">
        <v>52</v>
      </c>
      <c r="F182" s="1013">
        <v>43320</v>
      </c>
      <c r="G182" s="1012" t="s">
        <v>283</v>
      </c>
      <c r="H182" s="1015"/>
      <c r="I182" s="1015"/>
      <c r="J182" s="1015"/>
      <c r="K182" s="1015"/>
      <c r="L182" s="1012" t="s">
        <v>283</v>
      </c>
      <c r="M182" s="1015">
        <v>424000</v>
      </c>
      <c r="N182" s="1015"/>
      <c r="O182" s="1016">
        <v>424000</v>
      </c>
      <c r="P182" s="1015">
        <v>1</v>
      </c>
      <c r="Q182" s="1015"/>
      <c r="R182" s="1015"/>
    </row>
    <row r="183" spans="1:18">
      <c r="A183" s="1012" t="s">
        <v>150</v>
      </c>
      <c r="B183" s="1012" t="s">
        <v>1169</v>
      </c>
      <c r="C183" s="1012" t="s">
        <v>151</v>
      </c>
      <c r="D183" s="1012" t="s">
        <v>152</v>
      </c>
      <c r="E183" s="1012" t="s">
        <v>153</v>
      </c>
      <c r="F183" s="1013">
        <v>40445</v>
      </c>
      <c r="G183" s="1012" t="s">
        <v>67</v>
      </c>
      <c r="H183" s="1015"/>
      <c r="I183" s="1015">
        <v>10000</v>
      </c>
      <c r="J183" s="1015">
        <v>0</v>
      </c>
      <c r="K183" s="1015">
        <v>11600</v>
      </c>
      <c r="L183" s="1012" t="s">
        <v>870</v>
      </c>
      <c r="M183" s="1015"/>
      <c r="N183" s="1015"/>
      <c r="O183" s="1016"/>
      <c r="P183" s="1015"/>
      <c r="Q183" s="1015"/>
      <c r="R183" s="1015"/>
    </row>
    <row r="184" spans="1:18">
      <c r="A184" s="1012" t="s">
        <v>150</v>
      </c>
      <c r="B184" s="1012" t="s">
        <v>283</v>
      </c>
      <c r="C184" s="1012" t="s">
        <v>151</v>
      </c>
      <c r="D184" s="1012" t="s">
        <v>152</v>
      </c>
      <c r="E184" s="1012" t="s">
        <v>153</v>
      </c>
      <c r="F184" s="1013">
        <v>43367</v>
      </c>
      <c r="G184" s="1012" t="s">
        <v>283</v>
      </c>
      <c r="H184" s="1015"/>
      <c r="I184" s="1015"/>
      <c r="J184" s="1015"/>
      <c r="K184" s="1015"/>
      <c r="L184" s="1012" t="s">
        <v>283</v>
      </c>
      <c r="M184" s="1015">
        <v>10000</v>
      </c>
      <c r="N184" s="1015"/>
      <c r="O184" s="1016">
        <v>10000</v>
      </c>
      <c r="P184" s="1015">
        <v>1</v>
      </c>
      <c r="Q184" s="1015"/>
      <c r="R184" s="1015"/>
    </row>
    <row r="185" spans="1:18">
      <c r="A185" s="1012" t="s">
        <v>212</v>
      </c>
      <c r="B185" s="1012" t="s">
        <v>872</v>
      </c>
      <c r="C185" s="1012" t="s">
        <v>213</v>
      </c>
      <c r="D185" s="1012" t="s">
        <v>29</v>
      </c>
      <c r="E185" s="1012" t="s">
        <v>56</v>
      </c>
      <c r="F185" s="1013">
        <v>40450</v>
      </c>
      <c r="G185" s="1012" t="s">
        <v>67</v>
      </c>
      <c r="H185" s="1015"/>
      <c r="I185" s="1015">
        <v>295000</v>
      </c>
      <c r="J185" s="1015">
        <v>0</v>
      </c>
      <c r="K185" s="1015">
        <v>308622.56</v>
      </c>
      <c r="L185" s="1012" t="s">
        <v>871</v>
      </c>
      <c r="M185" s="1015"/>
      <c r="N185" s="1015"/>
      <c r="O185" s="1016"/>
      <c r="P185" s="1015"/>
      <c r="Q185" s="1015"/>
      <c r="R185" s="1015"/>
    </row>
    <row r="186" spans="1:18">
      <c r="A186" s="1012" t="s">
        <v>212</v>
      </c>
      <c r="B186" s="1012" t="s">
        <v>283</v>
      </c>
      <c r="C186" s="1012" t="s">
        <v>213</v>
      </c>
      <c r="D186" s="1012" t="s">
        <v>29</v>
      </c>
      <c r="E186" s="1012" t="s">
        <v>56</v>
      </c>
      <c r="F186" s="1013">
        <v>42734</v>
      </c>
      <c r="G186" s="1012" t="s">
        <v>283</v>
      </c>
      <c r="H186" s="1015"/>
      <c r="I186" s="1015"/>
      <c r="J186" s="1015"/>
      <c r="K186" s="1015"/>
      <c r="L186" s="1012" t="s">
        <v>283</v>
      </c>
      <c r="M186" s="1015">
        <v>271714.78000000003</v>
      </c>
      <c r="N186" s="1015"/>
      <c r="O186" s="1016">
        <v>295000</v>
      </c>
      <c r="P186" s="1015">
        <v>0.92106705099999997</v>
      </c>
      <c r="Q186" s="1015">
        <v>-23285.22</v>
      </c>
      <c r="R186" s="1015"/>
    </row>
    <row r="187" spans="1:18">
      <c r="A187" s="1012" t="s">
        <v>12</v>
      </c>
      <c r="B187" s="1012" t="s">
        <v>2990</v>
      </c>
      <c r="C187" s="1012" t="s">
        <v>13</v>
      </c>
      <c r="D187" s="1012" t="s">
        <v>14</v>
      </c>
      <c r="E187" s="1012" t="s">
        <v>15</v>
      </c>
      <c r="F187" s="1013">
        <v>40424</v>
      </c>
      <c r="G187" s="1012" t="s">
        <v>7</v>
      </c>
      <c r="H187" s="1015">
        <v>10300000</v>
      </c>
      <c r="I187" s="1015"/>
      <c r="J187" s="1015">
        <v>0</v>
      </c>
      <c r="K187" s="1015">
        <v>11577772.220000001</v>
      </c>
      <c r="L187" s="1012" t="s">
        <v>870</v>
      </c>
      <c r="M187" s="1015"/>
      <c r="N187" s="1015"/>
      <c r="O187" s="1016"/>
      <c r="P187" s="1015"/>
      <c r="Q187" s="1015"/>
      <c r="R187" s="1015"/>
    </row>
    <row r="188" spans="1:18">
      <c r="A188" s="1012" t="s">
        <v>12</v>
      </c>
      <c r="B188" s="1012" t="s">
        <v>283</v>
      </c>
      <c r="C188" s="1012" t="s">
        <v>13</v>
      </c>
      <c r="D188" s="1012" t="s">
        <v>14</v>
      </c>
      <c r="E188" s="1012" t="s">
        <v>15</v>
      </c>
      <c r="F188" s="1013">
        <v>42690</v>
      </c>
      <c r="G188" s="1012" t="s">
        <v>283</v>
      </c>
      <c r="H188" s="1015"/>
      <c r="I188" s="1015"/>
      <c r="J188" s="1015"/>
      <c r="K188" s="1015"/>
      <c r="L188" s="1012" t="s">
        <v>283</v>
      </c>
      <c r="M188" s="1015">
        <v>10300000</v>
      </c>
      <c r="N188" s="1015"/>
      <c r="O188" s="1016">
        <v>10300</v>
      </c>
      <c r="P188" s="1015">
        <v>1000</v>
      </c>
      <c r="Q188" s="1015"/>
      <c r="R188" s="1015"/>
    </row>
    <row r="189" spans="1:18">
      <c r="A189" s="1012" t="s">
        <v>143</v>
      </c>
      <c r="B189" s="1012" t="s">
        <v>924</v>
      </c>
      <c r="C189" s="1012" t="s">
        <v>306</v>
      </c>
      <c r="D189" s="1012" t="s">
        <v>29</v>
      </c>
      <c r="E189" s="1012" t="s">
        <v>56</v>
      </c>
      <c r="F189" s="1013">
        <v>40450</v>
      </c>
      <c r="G189" s="1012" t="s">
        <v>67</v>
      </c>
      <c r="H189" s="1015"/>
      <c r="I189" s="1015">
        <v>57000</v>
      </c>
      <c r="J189" s="1015">
        <v>0</v>
      </c>
      <c r="K189" s="1015">
        <v>59821.5</v>
      </c>
      <c r="L189" s="1012" t="s">
        <v>870</v>
      </c>
      <c r="M189" s="1015"/>
      <c r="N189" s="1015"/>
      <c r="O189" s="1016"/>
      <c r="P189" s="1015"/>
      <c r="Q189" s="1015"/>
      <c r="R189" s="1015"/>
    </row>
    <row r="190" spans="1:18">
      <c r="A190" s="1012" t="s">
        <v>143</v>
      </c>
      <c r="B190" s="1012" t="s">
        <v>283</v>
      </c>
      <c r="C190" s="1012" t="s">
        <v>306</v>
      </c>
      <c r="D190" s="1012" t="s">
        <v>29</v>
      </c>
      <c r="E190" s="1012" t="s">
        <v>56</v>
      </c>
      <c r="F190" s="1013">
        <v>41353</v>
      </c>
      <c r="G190" s="1012" t="s">
        <v>283</v>
      </c>
      <c r="H190" s="1015"/>
      <c r="I190" s="1015"/>
      <c r="J190" s="1015"/>
      <c r="K190" s="1015"/>
      <c r="L190" s="1012" t="s">
        <v>283</v>
      </c>
      <c r="M190" s="1015">
        <v>57000</v>
      </c>
      <c r="N190" s="1015"/>
      <c r="O190" s="1016">
        <v>57000</v>
      </c>
      <c r="P190" s="1015">
        <v>1</v>
      </c>
      <c r="Q190" s="1015"/>
      <c r="R190" s="1015"/>
    </row>
    <row r="191" spans="1:18">
      <c r="A191" s="1012" t="s">
        <v>106</v>
      </c>
      <c r="B191" s="1012" t="s">
        <v>2999</v>
      </c>
      <c r="C191" s="1012" t="s">
        <v>107</v>
      </c>
      <c r="D191" s="1012" t="s">
        <v>108</v>
      </c>
      <c r="E191" s="1012" t="s">
        <v>109</v>
      </c>
      <c r="F191" s="1013">
        <v>40389</v>
      </c>
      <c r="G191" s="1012" t="s">
        <v>67</v>
      </c>
      <c r="H191" s="1015">
        <v>11926000</v>
      </c>
      <c r="I191" s="1015">
        <v>10189000</v>
      </c>
      <c r="J191" s="1015">
        <v>0</v>
      </c>
      <c r="K191" s="1015">
        <v>23710842.969999999</v>
      </c>
      <c r="L191" s="1012" t="s">
        <v>870</v>
      </c>
      <c r="M191" s="1015"/>
      <c r="N191" s="1015"/>
      <c r="O191" s="1016"/>
      <c r="P191" s="1015"/>
      <c r="Q191" s="1015"/>
      <c r="R191" s="1015"/>
    </row>
    <row r="192" spans="1:18">
      <c r="A192" s="1012" t="s">
        <v>106</v>
      </c>
      <c r="B192" s="1012" t="s">
        <v>283</v>
      </c>
      <c r="C192" s="1012" t="s">
        <v>107</v>
      </c>
      <c r="D192" s="1012" t="s">
        <v>108</v>
      </c>
      <c r="E192" s="1012" t="s">
        <v>109</v>
      </c>
      <c r="F192" s="1013">
        <v>41241</v>
      </c>
      <c r="G192" s="1012" t="s">
        <v>283</v>
      </c>
      <c r="H192" s="1015"/>
      <c r="I192" s="1015"/>
      <c r="J192" s="1015"/>
      <c r="K192" s="1015"/>
      <c r="L192" s="1012" t="s">
        <v>283</v>
      </c>
      <c r="M192" s="1015">
        <v>22115000</v>
      </c>
      <c r="N192" s="1015"/>
      <c r="O192" s="1016">
        <v>22115000</v>
      </c>
      <c r="P192" s="1015">
        <v>1</v>
      </c>
      <c r="Q192" s="1015"/>
      <c r="R192" s="1015"/>
    </row>
    <row r="193" spans="1:18">
      <c r="A193" s="1012" t="s">
        <v>177</v>
      </c>
      <c r="B193" s="1012" t="s">
        <v>924</v>
      </c>
      <c r="C193" s="1012" t="s">
        <v>178</v>
      </c>
      <c r="D193" s="1012" t="s">
        <v>51</v>
      </c>
      <c r="E193" s="1012" t="s">
        <v>52</v>
      </c>
      <c r="F193" s="1013">
        <v>40445</v>
      </c>
      <c r="G193" s="1012" t="s">
        <v>67</v>
      </c>
      <c r="H193" s="1015"/>
      <c r="I193" s="1015">
        <v>743000</v>
      </c>
      <c r="J193" s="1015">
        <v>0</v>
      </c>
      <c r="K193" s="1015">
        <v>786754.45</v>
      </c>
      <c r="L193" s="1012" t="s">
        <v>870</v>
      </c>
      <c r="M193" s="1015"/>
      <c r="N193" s="1015"/>
      <c r="O193" s="1016"/>
      <c r="P193" s="1015"/>
      <c r="Q193" s="1015"/>
      <c r="R193" s="1015"/>
    </row>
    <row r="194" spans="1:18">
      <c r="A194" s="1012" t="s">
        <v>177</v>
      </c>
      <c r="B194" s="1012" t="s">
        <v>283</v>
      </c>
      <c r="C194" s="1012" t="s">
        <v>178</v>
      </c>
      <c r="D194" s="1012" t="s">
        <v>51</v>
      </c>
      <c r="E194" s="1012" t="s">
        <v>52</v>
      </c>
      <c r="F194" s="1013">
        <v>41521</v>
      </c>
      <c r="G194" s="1012" t="s">
        <v>283</v>
      </c>
      <c r="H194" s="1015"/>
      <c r="I194" s="1015"/>
      <c r="J194" s="1015"/>
      <c r="K194" s="1015"/>
      <c r="L194" s="1012" t="s">
        <v>283</v>
      </c>
      <c r="M194" s="1015">
        <v>743000</v>
      </c>
      <c r="N194" s="1015"/>
      <c r="O194" s="1016">
        <v>743000</v>
      </c>
      <c r="P194" s="1015">
        <v>1</v>
      </c>
      <c r="Q194" s="1015"/>
      <c r="R194" s="1015"/>
    </row>
    <row r="195" spans="1:18">
      <c r="A195" s="1012" t="s">
        <v>253</v>
      </c>
      <c r="B195" s="1012" t="s">
        <v>3075</v>
      </c>
      <c r="C195" s="1012" t="s">
        <v>254</v>
      </c>
      <c r="D195" s="1012" t="s">
        <v>255</v>
      </c>
      <c r="E195" s="1012" t="s">
        <v>153</v>
      </c>
      <c r="F195" s="1013">
        <v>40450</v>
      </c>
      <c r="G195" s="1012" t="s">
        <v>67</v>
      </c>
      <c r="H195" s="1015"/>
      <c r="I195" s="1015">
        <v>1229000</v>
      </c>
      <c r="J195" s="1015">
        <v>0</v>
      </c>
      <c r="K195" s="1015">
        <v>1330468.7</v>
      </c>
      <c r="L195" s="1012" t="s">
        <v>871</v>
      </c>
      <c r="M195" s="1015"/>
      <c r="N195" s="1015"/>
      <c r="O195" s="1016"/>
      <c r="P195" s="1015"/>
      <c r="Q195" s="1015"/>
      <c r="R195" s="1015"/>
    </row>
    <row r="196" spans="1:18">
      <c r="A196" s="1012" t="s">
        <v>253</v>
      </c>
      <c r="B196" s="1012" t="s">
        <v>283</v>
      </c>
      <c r="C196" s="1012" t="s">
        <v>254</v>
      </c>
      <c r="D196" s="1012" t="s">
        <v>255</v>
      </c>
      <c r="E196" s="1012" t="s">
        <v>153</v>
      </c>
      <c r="F196" s="1013">
        <v>42060</v>
      </c>
      <c r="G196" s="1012" t="s">
        <v>283</v>
      </c>
      <c r="H196" s="1015"/>
      <c r="I196" s="1015"/>
      <c r="J196" s="1015"/>
      <c r="K196" s="1015"/>
      <c r="L196" s="1012" t="s">
        <v>283</v>
      </c>
      <c r="M196" s="1015">
        <v>491600</v>
      </c>
      <c r="N196" s="1015"/>
      <c r="O196" s="1016">
        <v>491600</v>
      </c>
      <c r="P196" s="1015">
        <v>1</v>
      </c>
      <c r="Q196" s="1015"/>
      <c r="R196" s="1015"/>
    </row>
    <row r="197" spans="1:18">
      <c r="A197" s="1012" t="s">
        <v>253</v>
      </c>
      <c r="B197" s="1012" t="s">
        <v>283</v>
      </c>
      <c r="C197" s="1012" t="s">
        <v>254</v>
      </c>
      <c r="D197" s="1012" t="s">
        <v>255</v>
      </c>
      <c r="E197" s="1012" t="s">
        <v>153</v>
      </c>
      <c r="F197" s="1013">
        <v>42361</v>
      </c>
      <c r="G197" s="1012" t="s">
        <v>283</v>
      </c>
      <c r="H197" s="1015"/>
      <c r="I197" s="1015"/>
      <c r="J197" s="1015"/>
      <c r="K197" s="1015"/>
      <c r="L197" s="1012" t="s">
        <v>283</v>
      </c>
      <c r="M197" s="1015">
        <v>245800</v>
      </c>
      <c r="N197" s="1015"/>
      <c r="O197" s="1016">
        <v>245800</v>
      </c>
      <c r="P197" s="1015">
        <v>1</v>
      </c>
      <c r="Q197" s="1015"/>
      <c r="R197" s="1015"/>
    </row>
    <row r="198" spans="1:18">
      <c r="A198" s="1012" t="s">
        <v>253</v>
      </c>
      <c r="B198" s="1012" t="s">
        <v>283</v>
      </c>
      <c r="C198" s="1012" t="s">
        <v>254</v>
      </c>
      <c r="D198" s="1012" t="s">
        <v>255</v>
      </c>
      <c r="E198" s="1012" t="s">
        <v>153</v>
      </c>
      <c r="F198" s="1013">
        <v>42731</v>
      </c>
      <c r="G198" s="1012" t="s">
        <v>283</v>
      </c>
      <c r="H198" s="1015"/>
      <c r="I198" s="1015"/>
      <c r="J198" s="1015"/>
      <c r="K198" s="1015"/>
      <c r="L198" s="1012" t="s">
        <v>283</v>
      </c>
      <c r="M198" s="1015">
        <v>358018</v>
      </c>
      <c r="N198" s="1015"/>
      <c r="O198" s="1016">
        <v>389150</v>
      </c>
      <c r="P198" s="1015">
        <v>0.92</v>
      </c>
      <c r="Q198" s="1015">
        <v>-31132</v>
      </c>
      <c r="R198" s="1015"/>
    </row>
    <row r="199" spans="1:18">
      <c r="A199" s="1012" t="s">
        <v>253</v>
      </c>
      <c r="B199" s="1012" t="s">
        <v>283</v>
      </c>
      <c r="C199" s="1012" t="s">
        <v>254</v>
      </c>
      <c r="D199" s="1012" t="s">
        <v>255</v>
      </c>
      <c r="E199" s="1012" t="s">
        <v>153</v>
      </c>
      <c r="F199" s="1013">
        <v>43117</v>
      </c>
      <c r="G199" s="1012" t="s">
        <v>283</v>
      </c>
      <c r="H199" s="1015"/>
      <c r="I199" s="1015"/>
      <c r="J199" s="1015"/>
      <c r="K199" s="1015"/>
      <c r="L199" s="1012" t="s">
        <v>283</v>
      </c>
      <c r="M199" s="1015">
        <v>102450</v>
      </c>
      <c r="N199" s="1015"/>
      <c r="O199" s="1016">
        <v>102450</v>
      </c>
      <c r="P199" s="1015">
        <v>1</v>
      </c>
      <c r="Q199" s="1015"/>
      <c r="R199" s="1015"/>
    </row>
    <row r="200" spans="1:18">
      <c r="A200" s="1012" t="s">
        <v>271</v>
      </c>
      <c r="B200" s="1012" t="s">
        <v>924</v>
      </c>
      <c r="C200" s="1012" t="s">
        <v>272</v>
      </c>
      <c r="D200" s="1012" t="s">
        <v>273</v>
      </c>
      <c r="E200" s="1012" t="s">
        <v>246</v>
      </c>
      <c r="F200" s="1013">
        <v>40445</v>
      </c>
      <c r="G200" s="1012" t="s">
        <v>67</v>
      </c>
      <c r="H200" s="1015"/>
      <c r="I200" s="1015">
        <v>1915000</v>
      </c>
      <c r="J200" s="1015">
        <v>0</v>
      </c>
      <c r="K200" s="1015">
        <v>2135756.94</v>
      </c>
      <c r="L200" s="1012" t="s">
        <v>870</v>
      </c>
      <c r="M200" s="1015"/>
      <c r="N200" s="1015"/>
      <c r="O200" s="1016"/>
      <c r="P200" s="1015"/>
      <c r="Q200" s="1015"/>
      <c r="R200" s="1015"/>
    </row>
    <row r="201" spans="1:18">
      <c r="A201" s="1012" t="s">
        <v>271</v>
      </c>
      <c r="B201" s="1012" t="s">
        <v>283</v>
      </c>
      <c r="C201" s="1012" t="s">
        <v>272</v>
      </c>
      <c r="D201" s="1012" t="s">
        <v>273</v>
      </c>
      <c r="E201" s="1012" t="s">
        <v>246</v>
      </c>
      <c r="F201" s="1013">
        <v>42550</v>
      </c>
      <c r="G201" s="1012" t="s">
        <v>283</v>
      </c>
      <c r="H201" s="1015"/>
      <c r="I201" s="1015"/>
      <c r="J201" s="1015"/>
      <c r="K201" s="1015"/>
      <c r="L201" s="1012" t="s">
        <v>283</v>
      </c>
      <c r="M201" s="1015">
        <v>1915000</v>
      </c>
      <c r="N201" s="1015"/>
      <c r="O201" s="1016">
        <v>1915000</v>
      </c>
      <c r="P201" s="1015">
        <v>1</v>
      </c>
      <c r="Q201" s="1015"/>
      <c r="R201" s="1015"/>
    </row>
    <row r="202" spans="1:18" ht="14.3">
      <c r="A202" s="1012"/>
      <c r="B202" s="1012"/>
      <c r="C202" s="1012"/>
      <c r="D202" s="1012"/>
      <c r="E202" s="1012"/>
      <c r="F202" s="1019"/>
      <c r="G202" s="1020" t="s">
        <v>2973</v>
      </c>
      <c r="H202" s="1021">
        <f>SUM(H17:H201)</f>
        <v>363290000</v>
      </c>
      <c r="I202" s="1021">
        <f>SUM(I17:I201)</f>
        <v>206783000</v>
      </c>
      <c r="J202" s="1021">
        <f>SUM(J17:J201)</f>
        <v>20183999.999600001</v>
      </c>
      <c r="K202" s="1021">
        <f>SUM(K17:K201)</f>
        <v>589364275.86000001</v>
      </c>
      <c r="L202" s="1022"/>
      <c r="M202" s="1021">
        <f>SUM(M17:M201)</f>
        <v>522936944</v>
      </c>
      <c r="N202" s="1021">
        <f>SUM(N17:N201)</f>
        <v>0</v>
      </c>
      <c r="O202" s="1023"/>
      <c r="P202" s="1021"/>
      <c r="Q202" s="1021">
        <f>SUM(Q17:Q201)</f>
        <v>-26952056</v>
      </c>
      <c r="R202" s="1021">
        <f>SUM(R17:R201)</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4.3"/>
  <cols>
    <col min="1" max="1" width="12.125" bestFit="1" customWidth="1"/>
    <col min="2" max="2" width="150.75" style="13" customWidth="1"/>
  </cols>
  <sheetData>
    <row r="1" spans="1:2">
      <c r="A1" s="753" t="s">
        <v>0</v>
      </c>
      <c r="B1" s="751" t="s">
        <v>428</v>
      </c>
    </row>
    <row r="2" spans="1:2">
      <c r="A2" s="753">
        <v>1</v>
      </c>
      <c r="B2" s="751" t="s">
        <v>307</v>
      </c>
    </row>
    <row r="3" spans="1:2">
      <c r="A3" s="753">
        <v>2</v>
      </c>
      <c r="B3" s="751" t="s">
        <v>308</v>
      </c>
    </row>
    <row r="4" spans="1:2" ht="26.5">
      <c r="A4" s="753">
        <v>3</v>
      </c>
      <c r="B4" s="751" t="s">
        <v>2939</v>
      </c>
    </row>
    <row r="5" spans="1:2">
      <c r="A5" s="753">
        <v>4</v>
      </c>
      <c r="B5" s="751" t="s">
        <v>2940</v>
      </c>
    </row>
    <row r="6" spans="1:2">
      <c r="A6" s="753">
        <v>5</v>
      </c>
      <c r="B6" s="751" t="s">
        <v>2941</v>
      </c>
    </row>
    <row r="7" spans="1:2" ht="26.5">
      <c r="A7" s="753">
        <v>6</v>
      </c>
      <c r="B7" s="751" t="s">
        <v>2942</v>
      </c>
    </row>
    <row r="8" spans="1:2" ht="39.4">
      <c r="A8" s="753">
        <v>7</v>
      </c>
      <c r="B8" s="751" t="s">
        <v>2943</v>
      </c>
    </row>
    <row r="9" spans="1:2" ht="26.5">
      <c r="A9" s="753">
        <v>8</v>
      </c>
      <c r="B9" s="751" t="s">
        <v>2978</v>
      </c>
    </row>
    <row r="10" spans="1:2" ht="39.4">
      <c r="A10" s="753">
        <v>9</v>
      </c>
      <c r="B10" s="751" t="s">
        <v>2944</v>
      </c>
    </row>
    <row r="11" spans="1:2" ht="26.5">
      <c r="A11" s="753">
        <v>10</v>
      </c>
      <c r="B11" s="751" t="s">
        <v>2945</v>
      </c>
    </row>
    <row r="12" spans="1:2" ht="39.4">
      <c r="A12" s="753">
        <v>11</v>
      </c>
      <c r="B12" s="751" t="s">
        <v>2946</v>
      </c>
    </row>
    <row r="13" spans="1:2" ht="39.4">
      <c r="A13" s="753">
        <v>12</v>
      </c>
      <c r="B13" s="751" t="s">
        <v>2979</v>
      </c>
    </row>
    <row r="14" spans="1:2" ht="39.4">
      <c r="A14" s="753">
        <v>13</v>
      </c>
      <c r="B14" s="751" t="s">
        <v>2980</v>
      </c>
    </row>
    <row r="15" spans="1:2" ht="39.4">
      <c r="A15" s="753">
        <v>14</v>
      </c>
      <c r="B15" s="751" t="s">
        <v>2981</v>
      </c>
    </row>
    <row r="16" spans="1:2" ht="39.4">
      <c r="A16" s="753">
        <v>15</v>
      </c>
      <c r="B16" s="751" t="s">
        <v>2982</v>
      </c>
    </row>
    <row r="17" spans="1:2" ht="39.4">
      <c r="A17" s="753">
        <v>16</v>
      </c>
      <c r="B17" s="751" t="s">
        <v>2983</v>
      </c>
    </row>
    <row r="18" spans="1:2" ht="39.4">
      <c r="A18" s="753">
        <v>17</v>
      </c>
      <c r="B18" s="751" t="s">
        <v>2984</v>
      </c>
    </row>
    <row r="19" spans="1:2" ht="39.4">
      <c r="A19" s="753">
        <v>18</v>
      </c>
      <c r="B19" s="751" t="s">
        <v>2985</v>
      </c>
    </row>
    <row r="20" spans="1:2" ht="39.4">
      <c r="A20" s="753">
        <v>19</v>
      </c>
      <c r="B20" s="751" t="s">
        <v>2986</v>
      </c>
    </row>
    <row r="21" spans="1:2" ht="39.4">
      <c r="A21" s="753">
        <v>20</v>
      </c>
      <c r="B21" s="751" t="s">
        <v>3038</v>
      </c>
    </row>
    <row r="22" spans="1:2" ht="39.4">
      <c r="A22" s="753">
        <v>21</v>
      </c>
      <c r="B22" s="751" t="s">
        <v>3039</v>
      </c>
    </row>
    <row r="23" spans="1:2" ht="39.4">
      <c r="A23" s="753">
        <v>22</v>
      </c>
      <c r="B23" s="751" t="s">
        <v>3040</v>
      </c>
    </row>
    <row r="24" spans="1:2" ht="39.4">
      <c r="A24" s="753">
        <v>23</v>
      </c>
      <c r="B24" s="751" t="s">
        <v>3041</v>
      </c>
    </row>
    <row r="25" spans="1:2" ht="39.4">
      <c r="A25" s="753">
        <v>24</v>
      </c>
      <c r="B25" s="751" t="s">
        <v>3042</v>
      </c>
    </row>
    <row r="26" spans="1:2" ht="39.4">
      <c r="A26" s="753">
        <v>25</v>
      </c>
      <c r="B26" s="751" t="s">
        <v>3043</v>
      </c>
    </row>
    <row r="27" spans="1:2" ht="39.4">
      <c r="A27" s="753">
        <v>26</v>
      </c>
      <c r="B27" s="751" t="s">
        <v>3044</v>
      </c>
    </row>
    <row r="28" spans="1:2" ht="39.4">
      <c r="A28" s="753">
        <v>27</v>
      </c>
      <c r="B28" s="751" t="s">
        <v>3045</v>
      </c>
    </row>
    <row r="29" spans="1:2" ht="39.4">
      <c r="A29" s="753">
        <v>28</v>
      </c>
      <c r="B29" s="751" t="s">
        <v>3046</v>
      </c>
    </row>
    <row r="30" spans="1:2" ht="39.4">
      <c r="A30" s="753">
        <v>29</v>
      </c>
      <c r="B30" s="751" t="s">
        <v>3047</v>
      </c>
    </row>
    <row r="31" spans="1:2" ht="39.4">
      <c r="A31" s="753">
        <v>30</v>
      </c>
      <c r="B31" s="751" t="s">
        <v>3048</v>
      </c>
    </row>
    <row r="32" spans="1:2" ht="39.4">
      <c r="A32" s="753">
        <v>31</v>
      </c>
      <c r="B32" s="751" t="s">
        <v>3049</v>
      </c>
    </row>
    <row r="33" spans="1:2" ht="39.4">
      <c r="A33" s="753">
        <v>32</v>
      </c>
      <c r="B33" s="751" t="s">
        <v>3050</v>
      </c>
    </row>
    <row r="34" spans="1:2" ht="39.4">
      <c r="A34" s="753">
        <v>33</v>
      </c>
      <c r="B34" s="751" t="s">
        <v>3051</v>
      </c>
    </row>
    <row r="35" spans="1:2" ht="39.4">
      <c r="A35" s="753">
        <v>34</v>
      </c>
      <c r="B35" s="751" t="s">
        <v>3052</v>
      </c>
    </row>
    <row r="36" spans="1:2" ht="39.4">
      <c r="A36" s="753">
        <v>35</v>
      </c>
      <c r="B36" s="751" t="s">
        <v>3053</v>
      </c>
    </row>
    <row r="37" spans="1:2" ht="39.4">
      <c r="A37" s="753">
        <v>36</v>
      </c>
      <c r="B37" s="751" t="s">
        <v>3054</v>
      </c>
    </row>
    <row r="38" spans="1:2" ht="39.4">
      <c r="A38" s="753">
        <v>37</v>
      </c>
      <c r="B38" s="751" t="s">
        <v>3055</v>
      </c>
    </row>
    <row r="39" spans="1:2" ht="39.4">
      <c r="A39" s="753">
        <v>38</v>
      </c>
      <c r="B39" s="751" t="s">
        <v>3056</v>
      </c>
    </row>
    <row r="40" spans="1:2">
      <c r="A40" s="753">
        <v>39</v>
      </c>
      <c r="B40" s="751" t="s">
        <v>3057</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3"/>
  <sheetViews>
    <sheetView view="pageBreakPreview" topLeftCell="A40" zoomScale="70" zoomScaleNormal="70" zoomScaleSheetLayoutView="70" zoomScalePageLayoutView="70" workbookViewId="0">
      <selection activeCell="R48" sqref="R48"/>
    </sheetView>
  </sheetViews>
  <sheetFormatPr defaultColWidth="9.125" defaultRowHeight="13.6"/>
  <cols>
    <col min="1" max="1" width="10.875" style="935" customWidth="1"/>
    <col min="2" max="2" width="12.125" style="935" customWidth="1"/>
    <col min="3" max="3" width="12.875" style="935" customWidth="1"/>
    <col min="4" max="4" width="22" style="956" bestFit="1" customWidth="1"/>
    <col min="5" max="5" width="18.375" style="956" customWidth="1"/>
    <col min="6" max="6" width="26.375" style="935" customWidth="1"/>
    <col min="7" max="7" width="21.875" style="935" customWidth="1"/>
    <col min="8" max="8" width="12.375" style="145" customWidth="1"/>
    <col min="9" max="9" width="5" style="145" customWidth="1"/>
    <col min="10" max="10" width="23.625" style="935" bestFit="1" customWidth="1"/>
    <col min="11" max="11" width="28.25" style="935" customWidth="1"/>
    <col min="12" max="12" width="19" style="935" customWidth="1"/>
    <col min="13" max="13" width="10" style="935" bestFit="1" customWidth="1"/>
    <col min="14" max="14" width="4.25" style="935" customWidth="1"/>
    <col min="15" max="15" width="24.625" style="935" bestFit="1" customWidth="1"/>
    <col min="16" max="16" width="6.875" style="935" customWidth="1"/>
    <col min="17" max="17" width="17.375" style="935" customWidth="1"/>
    <col min="18" max="18" width="18.375" style="935" customWidth="1"/>
    <col min="19" max="19" width="12.375" style="935" customWidth="1"/>
    <col min="20" max="20" width="32.375" style="935" customWidth="1"/>
    <col min="21" max="21" width="25.125" style="935" customWidth="1"/>
    <col min="22" max="22" width="19" style="935" customWidth="1"/>
    <col min="23" max="23" width="19.25" style="935" customWidth="1"/>
    <col min="24" max="24" width="17.25" style="831" bestFit="1" customWidth="1"/>
    <col min="25" max="16384" width="9.125" style="831"/>
  </cols>
  <sheetData>
    <row r="1" spans="1:23" ht="14.3">
      <c r="A1" s="1253" t="s">
        <v>446</v>
      </c>
      <c r="B1" s="1253"/>
      <c r="C1" s="1253"/>
      <c r="D1" s="1253"/>
      <c r="E1" s="1253"/>
      <c r="F1" s="1253"/>
      <c r="G1" s="1253"/>
      <c r="H1" s="1253"/>
      <c r="I1" s="1253"/>
      <c r="J1" s="1253"/>
      <c r="K1" s="1253"/>
      <c r="L1" s="1253"/>
      <c r="M1" s="1253"/>
      <c r="N1" s="1253"/>
      <c r="O1" s="1253"/>
      <c r="P1" s="1253"/>
      <c r="Q1" s="1253"/>
      <c r="R1" s="1253"/>
      <c r="S1" s="1253"/>
      <c r="T1" s="1253"/>
      <c r="U1" s="1253"/>
      <c r="V1" s="1253"/>
    </row>
    <row r="2" spans="1:23" ht="14.3">
      <c r="A2" s="1253"/>
      <c r="B2" s="1253"/>
      <c r="C2" s="1253"/>
      <c r="D2" s="1253"/>
      <c r="E2" s="1253"/>
      <c r="F2" s="1253"/>
      <c r="G2" s="1253"/>
      <c r="H2" s="1253"/>
      <c r="I2" s="1253"/>
      <c r="J2" s="1253"/>
      <c r="K2" s="1253"/>
      <c r="L2" s="1253"/>
      <c r="M2" s="1253"/>
      <c r="N2" s="1253"/>
      <c r="O2" s="1253"/>
      <c r="P2" s="1253"/>
      <c r="Q2" s="1253"/>
      <c r="R2" s="1253"/>
      <c r="S2" s="1253"/>
      <c r="T2" s="1253"/>
      <c r="U2" s="1253"/>
      <c r="V2" s="1253"/>
    </row>
    <row r="3" spans="1:23" s="47" customFormat="1" ht="14.95" thickBot="1"/>
    <row r="4" spans="1:23" ht="14.95" customHeight="1">
      <c r="A4" s="1254"/>
      <c r="B4" s="1254" t="s">
        <v>447</v>
      </c>
      <c r="C4" s="1257"/>
      <c r="D4" s="1257"/>
      <c r="E4" s="1257"/>
      <c r="F4" s="1257"/>
      <c r="G4" s="1257"/>
      <c r="H4" s="1257"/>
      <c r="I4" s="1258"/>
      <c r="J4" s="1262" t="s">
        <v>448</v>
      </c>
      <c r="K4" s="1263"/>
      <c r="L4" s="1263"/>
      <c r="M4" s="1263"/>
      <c r="N4" s="1264"/>
      <c r="O4" s="1290" t="s">
        <v>449</v>
      </c>
      <c r="P4" s="1291"/>
      <c r="Q4" s="1291"/>
      <c r="R4" s="1292"/>
      <c r="S4" s="1290" t="s">
        <v>450</v>
      </c>
      <c r="T4" s="1291"/>
      <c r="U4" s="1291"/>
      <c r="V4" s="1291"/>
      <c r="W4" s="1292"/>
    </row>
    <row r="5" spans="1:23" ht="14.3" customHeight="1">
      <c r="A5" s="1255"/>
      <c r="B5" s="1259"/>
      <c r="C5" s="1260"/>
      <c r="D5" s="1260"/>
      <c r="E5" s="1260"/>
      <c r="F5" s="1260"/>
      <c r="G5" s="1260"/>
      <c r="H5" s="1260"/>
      <c r="I5" s="1261"/>
      <c r="J5" s="1265"/>
      <c r="K5" s="1266"/>
      <c r="L5" s="1266"/>
      <c r="M5" s="1266"/>
      <c r="N5" s="1267"/>
      <c r="O5" s="1293"/>
      <c r="P5" s="1294"/>
      <c r="Q5" s="1294"/>
      <c r="R5" s="1295"/>
      <c r="S5" s="1293"/>
      <c r="T5" s="1294"/>
      <c r="U5" s="1294"/>
      <c r="V5" s="1294"/>
      <c r="W5" s="1295"/>
    </row>
    <row r="6" spans="1:23" ht="14.95" customHeight="1">
      <c r="A6" s="1255"/>
      <c r="B6" s="1299" t="s">
        <v>451</v>
      </c>
      <c r="C6" s="1299" t="s">
        <v>1</v>
      </c>
      <c r="D6" s="1329" t="s">
        <v>452</v>
      </c>
      <c r="E6" s="1332" t="s">
        <v>453</v>
      </c>
      <c r="F6" s="1335" t="s">
        <v>454</v>
      </c>
      <c r="G6" s="1332" t="s">
        <v>301</v>
      </c>
      <c r="H6" s="1302" t="s">
        <v>455</v>
      </c>
      <c r="I6" s="1320"/>
      <c r="J6" s="1338" t="s">
        <v>456</v>
      </c>
      <c r="K6" s="1317" t="s">
        <v>457</v>
      </c>
      <c r="L6" s="1317" t="s">
        <v>301</v>
      </c>
      <c r="M6" s="1302" t="s">
        <v>455</v>
      </c>
      <c r="N6" s="1320"/>
      <c r="O6" s="1296" t="s">
        <v>458</v>
      </c>
      <c r="P6" s="1323"/>
      <c r="Q6" s="1326" t="s">
        <v>459</v>
      </c>
      <c r="R6" s="1296" t="s">
        <v>460</v>
      </c>
      <c r="S6" s="1296" t="s">
        <v>1</v>
      </c>
      <c r="T6" s="1302" t="s">
        <v>457</v>
      </c>
      <c r="U6" s="1305" t="s">
        <v>461</v>
      </c>
      <c r="V6" s="1308" t="s">
        <v>462</v>
      </c>
      <c r="W6" s="1311" t="s">
        <v>463</v>
      </c>
    </row>
    <row r="7" spans="1:23" ht="14.95" customHeight="1">
      <c r="A7" s="1255"/>
      <c r="B7" s="1300"/>
      <c r="C7" s="1300"/>
      <c r="D7" s="1330"/>
      <c r="E7" s="1333"/>
      <c r="F7" s="1336"/>
      <c r="G7" s="1333"/>
      <c r="H7" s="1303"/>
      <c r="I7" s="1321"/>
      <c r="J7" s="1339"/>
      <c r="K7" s="1318"/>
      <c r="L7" s="1318"/>
      <c r="M7" s="1303"/>
      <c r="N7" s="1321"/>
      <c r="O7" s="1297"/>
      <c r="P7" s="1324"/>
      <c r="Q7" s="1327"/>
      <c r="R7" s="1297"/>
      <c r="S7" s="1297"/>
      <c r="T7" s="1303"/>
      <c r="U7" s="1306"/>
      <c r="V7" s="1309"/>
      <c r="W7" s="1312"/>
    </row>
    <row r="8" spans="1:23" ht="14.95" customHeight="1" thickBot="1">
      <c r="A8" s="1256"/>
      <c r="B8" s="1301"/>
      <c r="C8" s="1301"/>
      <c r="D8" s="1331"/>
      <c r="E8" s="1334"/>
      <c r="F8" s="1337"/>
      <c r="G8" s="1334"/>
      <c r="H8" s="1304"/>
      <c r="I8" s="1322"/>
      <c r="J8" s="1340"/>
      <c r="K8" s="1319"/>
      <c r="L8" s="1319"/>
      <c r="M8" s="1304"/>
      <c r="N8" s="1322"/>
      <c r="O8" s="1298"/>
      <c r="P8" s="1325"/>
      <c r="Q8" s="1328"/>
      <c r="R8" s="1298"/>
      <c r="S8" s="1298"/>
      <c r="T8" s="1304"/>
      <c r="U8" s="1307"/>
      <c r="V8" s="1310"/>
      <c r="W8" s="1313"/>
    </row>
    <row r="9" spans="1:23" ht="27.2">
      <c r="A9" s="1347" t="s">
        <v>464</v>
      </c>
      <c r="B9" s="1347" t="s">
        <v>465</v>
      </c>
      <c r="C9" s="48">
        <v>39811</v>
      </c>
      <c r="D9" s="958" t="s">
        <v>466</v>
      </c>
      <c r="E9" s="881" t="s">
        <v>467</v>
      </c>
      <c r="F9" s="49" t="s">
        <v>285</v>
      </c>
      <c r="G9" s="50">
        <v>5000000000</v>
      </c>
      <c r="H9" s="990" t="s">
        <v>468</v>
      </c>
      <c r="I9" s="991"/>
      <c r="J9" s="992">
        <v>40177</v>
      </c>
      <c r="K9" s="993" t="s">
        <v>469</v>
      </c>
      <c r="L9" s="50">
        <v>5000000000</v>
      </c>
      <c r="M9" s="994" t="s">
        <v>470</v>
      </c>
      <c r="N9" s="995"/>
      <c r="O9" s="1348" t="s">
        <v>464</v>
      </c>
      <c r="P9" s="1350" t="s">
        <v>471</v>
      </c>
      <c r="Q9" s="1352" t="s">
        <v>472</v>
      </c>
      <c r="R9" s="1344">
        <v>5937500000</v>
      </c>
      <c r="S9" s="1274">
        <v>41598</v>
      </c>
      <c r="T9" s="1281" t="s">
        <v>473</v>
      </c>
      <c r="U9" s="1198">
        <v>5925000000</v>
      </c>
      <c r="V9" s="1283" t="s">
        <v>470</v>
      </c>
      <c r="W9" s="1342">
        <v>0</v>
      </c>
    </row>
    <row r="10" spans="1:23" ht="14.3" customHeight="1">
      <c r="A10" s="1186"/>
      <c r="B10" s="1186"/>
      <c r="C10" s="1146">
        <v>39954</v>
      </c>
      <c r="D10" s="1154" t="s">
        <v>466</v>
      </c>
      <c r="E10" s="1363" t="s">
        <v>467</v>
      </c>
      <c r="F10" s="1285" t="s">
        <v>474</v>
      </c>
      <c r="G10" s="1156">
        <v>7500000000</v>
      </c>
      <c r="H10" s="1341" t="s">
        <v>468</v>
      </c>
      <c r="I10" s="1231">
        <v>22</v>
      </c>
      <c r="J10" s="1222">
        <v>40177</v>
      </c>
      <c r="K10" s="1276" t="s">
        <v>475</v>
      </c>
      <c r="L10" s="1211">
        <v>3000000000</v>
      </c>
      <c r="M10" s="1244" t="s">
        <v>470</v>
      </c>
      <c r="N10" s="1278"/>
      <c r="O10" s="1349"/>
      <c r="P10" s="1351"/>
      <c r="Q10" s="1287"/>
      <c r="R10" s="1345"/>
      <c r="S10" s="1275"/>
      <c r="T10" s="1282"/>
      <c r="U10" s="1199"/>
      <c r="V10" s="1284"/>
      <c r="W10" s="1343"/>
    </row>
    <row r="11" spans="1:23" ht="28.55" customHeight="1">
      <c r="A11" s="1186"/>
      <c r="B11" s="1186"/>
      <c r="C11" s="1146"/>
      <c r="D11" s="1154"/>
      <c r="E11" s="1363"/>
      <c r="F11" s="1285"/>
      <c r="G11" s="1156"/>
      <c r="H11" s="1341"/>
      <c r="I11" s="1232"/>
      <c r="J11" s="1236"/>
      <c r="K11" s="1277"/>
      <c r="L11" s="1212"/>
      <c r="M11" s="1246"/>
      <c r="N11" s="1371"/>
      <c r="O11" s="1368" t="s">
        <v>464</v>
      </c>
      <c r="P11" s="1247" t="s">
        <v>476</v>
      </c>
      <c r="Q11" s="1239" t="s">
        <v>31</v>
      </c>
      <c r="R11" s="1208">
        <v>0.63449999999999995</v>
      </c>
      <c r="S11" s="595">
        <v>41662</v>
      </c>
      <c r="T11" s="852" t="s">
        <v>477</v>
      </c>
      <c r="U11" s="853">
        <v>3023750000</v>
      </c>
      <c r="V11" s="852" t="s">
        <v>31</v>
      </c>
      <c r="W11" s="854">
        <v>0.36959999999999998</v>
      </c>
    </row>
    <row r="12" spans="1:23" ht="44.5" customHeight="1">
      <c r="A12" s="1186"/>
      <c r="B12" s="1186"/>
      <c r="C12" s="1288">
        <v>40177</v>
      </c>
      <c r="D12" s="1239" t="s">
        <v>466</v>
      </c>
      <c r="E12" s="1239" t="s">
        <v>467</v>
      </c>
      <c r="F12" s="1375" t="s">
        <v>474</v>
      </c>
      <c r="G12" s="1228">
        <v>1250000000</v>
      </c>
      <c r="H12" s="1314" t="s">
        <v>468</v>
      </c>
      <c r="I12" s="1231" t="s">
        <v>478</v>
      </c>
      <c r="J12" s="1222">
        <v>40542</v>
      </c>
      <c r="K12" s="1225" t="s">
        <v>475</v>
      </c>
      <c r="L12" s="1228">
        <v>5500000000</v>
      </c>
      <c r="M12" s="1244" t="s">
        <v>470</v>
      </c>
      <c r="N12" s="1278">
        <v>26</v>
      </c>
      <c r="O12" s="1369"/>
      <c r="P12" s="1248"/>
      <c r="Q12" s="1346"/>
      <c r="R12" s="1209"/>
      <c r="S12" s="595">
        <v>41744</v>
      </c>
      <c r="T12" s="852" t="s">
        <v>479</v>
      </c>
      <c r="U12" s="853">
        <v>2375000000</v>
      </c>
      <c r="V12" s="852" t="s">
        <v>31</v>
      </c>
      <c r="W12" s="854">
        <v>0.1709</v>
      </c>
    </row>
    <row r="13" spans="1:23" ht="44.5" customHeight="1">
      <c r="A13" s="1186"/>
      <c r="B13" s="1186"/>
      <c r="C13" s="1372"/>
      <c r="D13" s="1346"/>
      <c r="E13" s="1346"/>
      <c r="F13" s="1376"/>
      <c r="G13" s="1229"/>
      <c r="H13" s="1315"/>
      <c r="I13" s="1365"/>
      <c r="J13" s="1223"/>
      <c r="K13" s="1226"/>
      <c r="L13" s="1229"/>
      <c r="M13" s="1245"/>
      <c r="N13" s="1279"/>
      <c r="O13" s="1369"/>
      <c r="P13" s="1248"/>
      <c r="Q13" s="1346"/>
      <c r="R13" s="1209"/>
      <c r="S13" s="595">
        <v>41773</v>
      </c>
      <c r="T13" s="852" t="s">
        <v>480</v>
      </c>
      <c r="U13" s="853">
        <v>181141750</v>
      </c>
      <c r="V13" s="852" t="s">
        <v>31</v>
      </c>
      <c r="W13" s="854">
        <v>0.156</v>
      </c>
    </row>
    <row r="14" spans="1:23" ht="44.5" customHeight="1">
      <c r="A14" s="1186"/>
      <c r="B14" s="1186"/>
      <c r="C14" s="1372"/>
      <c r="D14" s="1346"/>
      <c r="E14" s="1346"/>
      <c r="F14" s="1376"/>
      <c r="G14" s="1229"/>
      <c r="H14" s="1315"/>
      <c r="I14" s="1365"/>
      <c r="J14" s="1223"/>
      <c r="K14" s="1226"/>
      <c r="L14" s="1229"/>
      <c r="M14" s="1245"/>
      <c r="N14" s="1279"/>
      <c r="O14" s="1369"/>
      <c r="P14" s="1248"/>
      <c r="Q14" s="1346"/>
      <c r="R14" s="1209"/>
      <c r="S14" s="595">
        <v>41894</v>
      </c>
      <c r="T14" s="852" t="s">
        <v>481</v>
      </c>
      <c r="U14" s="853">
        <v>218680700</v>
      </c>
      <c r="V14" s="852" t="s">
        <v>31</v>
      </c>
      <c r="W14" s="854">
        <v>0.13400000000000001</v>
      </c>
    </row>
    <row r="15" spans="1:23" ht="44.5" customHeight="1">
      <c r="A15" s="1186"/>
      <c r="B15" s="1186"/>
      <c r="C15" s="1372"/>
      <c r="D15" s="1346"/>
      <c r="E15" s="1346"/>
      <c r="F15" s="1376"/>
      <c r="G15" s="1229"/>
      <c r="H15" s="1315"/>
      <c r="I15" s="1365"/>
      <c r="J15" s="1223"/>
      <c r="K15" s="1226"/>
      <c r="L15" s="1229"/>
      <c r="M15" s="1245"/>
      <c r="N15" s="1279"/>
      <c r="O15" s="1369"/>
      <c r="P15" s="1248"/>
      <c r="Q15" s="1346"/>
      <c r="R15" s="1209"/>
      <c r="S15" s="595">
        <v>41928</v>
      </c>
      <c r="T15" s="852" t="s">
        <v>482</v>
      </c>
      <c r="U15" s="853">
        <v>245492604.60280001</v>
      </c>
      <c r="V15" s="852" t="s">
        <v>31</v>
      </c>
      <c r="W15" s="854">
        <v>0.114</v>
      </c>
    </row>
    <row r="16" spans="1:23" ht="44.5" customHeight="1">
      <c r="A16" s="1186"/>
      <c r="B16" s="1186"/>
      <c r="C16" s="1373"/>
      <c r="D16" s="1374"/>
      <c r="E16" s="1374"/>
      <c r="F16" s="1374"/>
      <c r="G16" s="1373"/>
      <c r="H16" s="1316"/>
      <c r="I16" s="1366"/>
      <c r="J16" s="1224"/>
      <c r="K16" s="1227"/>
      <c r="L16" s="1230"/>
      <c r="M16" s="1364"/>
      <c r="N16" s="1280"/>
      <c r="O16" s="1370"/>
      <c r="P16" s="1367"/>
      <c r="Q16" s="1227"/>
      <c r="R16" s="1210"/>
      <c r="S16" s="595">
        <v>41997</v>
      </c>
      <c r="T16" s="852" t="s">
        <v>483</v>
      </c>
      <c r="U16" s="853">
        <v>1277036382</v>
      </c>
      <c r="V16" s="852" t="s">
        <v>31</v>
      </c>
      <c r="W16" s="589">
        <v>0</v>
      </c>
    </row>
    <row r="17" spans="1:24" ht="44.5" customHeight="1" thickBot="1">
      <c r="A17" s="1187"/>
      <c r="B17" s="1187"/>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5" customHeight="1">
      <c r="A18" s="1188" t="s">
        <v>488</v>
      </c>
      <c r="B18" s="1186"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5" customHeight="1">
      <c r="A19" s="1188"/>
      <c r="B19" s="1186"/>
      <c r="C19" s="1288">
        <v>39813</v>
      </c>
      <c r="D19" s="1239" t="s">
        <v>466</v>
      </c>
      <c r="E19" s="1286" t="s">
        <v>489</v>
      </c>
      <c r="F19" s="1286" t="s">
        <v>492</v>
      </c>
      <c r="G19" s="1228">
        <v>13400000000</v>
      </c>
      <c r="H19" s="1378" t="s">
        <v>468</v>
      </c>
      <c r="I19" s="1200"/>
      <c r="J19" s="1048"/>
      <c r="K19" s="1058"/>
      <c r="L19" s="1059"/>
      <c r="M19" s="1042"/>
      <c r="N19" s="1069"/>
      <c r="O19" s="1200"/>
      <c r="P19" s="1237"/>
      <c r="Q19" s="1239"/>
      <c r="R19" s="1241"/>
      <c r="S19" s="1270"/>
      <c r="T19" s="1272"/>
      <c r="U19" s="1268"/>
      <c r="V19" s="1206"/>
      <c r="W19" s="62"/>
    </row>
    <row r="20" spans="1:24" ht="27.7" customHeight="1">
      <c r="A20" s="1188"/>
      <c r="B20" s="1186"/>
      <c r="C20" s="1289"/>
      <c r="D20" s="1240"/>
      <c r="E20" s="1287"/>
      <c r="F20" s="1287"/>
      <c r="G20" s="1377"/>
      <c r="H20" s="1379"/>
      <c r="I20" s="1201"/>
      <c r="J20" s="1001">
        <v>40004</v>
      </c>
      <c r="K20" s="1002" t="s">
        <v>493</v>
      </c>
      <c r="L20" s="916">
        <v>13400000000</v>
      </c>
      <c r="M20" s="1003" t="s">
        <v>470</v>
      </c>
      <c r="N20" s="1037">
        <v>7</v>
      </c>
      <c r="O20" s="1205"/>
      <c r="P20" s="1238"/>
      <c r="Q20" s="1240"/>
      <c r="R20" s="1243"/>
      <c r="S20" s="1271"/>
      <c r="T20" s="1273"/>
      <c r="U20" s="1269"/>
      <c r="V20" s="1207"/>
      <c r="W20" s="985"/>
    </row>
    <row r="21" spans="1:24" ht="28.55" customHeight="1">
      <c r="A21" s="1188"/>
      <c r="B21" s="1186"/>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5" customHeight="1">
      <c r="A22" s="1188"/>
      <c r="B22" s="1186"/>
      <c r="C22" s="1393">
        <v>39953</v>
      </c>
      <c r="D22" s="1239" t="s">
        <v>466</v>
      </c>
      <c r="E22" s="1239" t="s">
        <v>489</v>
      </c>
      <c r="F22" s="1239" t="s">
        <v>492</v>
      </c>
      <c r="G22" s="1228">
        <v>4000000000</v>
      </c>
      <c r="H22" s="1378" t="s">
        <v>468</v>
      </c>
      <c r="I22" s="1233">
        <v>5</v>
      </c>
      <c r="J22" s="1222">
        <v>40004</v>
      </c>
      <c r="K22" s="1225" t="s">
        <v>493</v>
      </c>
      <c r="L22" s="1202">
        <v>4000000000</v>
      </c>
      <c r="M22" s="1244" t="s">
        <v>470</v>
      </c>
      <c r="N22" s="1356">
        <v>7</v>
      </c>
      <c r="O22" s="1250" t="s">
        <v>494</v>
      </c>
      <c r="P22" s="1247" t="s">
        <v>497</v>
      </c>
      <c r="Q22" s="1359" t="s">
        <v>31</v>
      </c>
      <c r="R22" s="1241">
        <v>0.60799999999999998</v>
      </c>
      <c r="S22" s="590">
        <v>40500</v>
      </c>
      <c r="T22" s="850" t="s">
        <v>498</v>
      </c>
      <c r="U22" s="1009">
        <v>11743303903</v>
      </c>
      <c r="V22" s="849" t="s">
        <v>31</v>
      </c>
      <c r="W22" s="66">
        <v>0.36899999999999999</v>
      </c>
    </row>
    <row r="23" spans="1:24" ht="28.55" customHeight="1">
      <c r="A23" s="1188"/>
      <c r="B23" s="1186"/>
      <c r="C23" s="1394"/>
      <c r="D23" s="1346"/>
      <c r="E23" s="1346"/>
      <c r="F23" s="1346"/>
      <c r="G23" s="1229"/>
      <c r="H23" s="1397"/>
      <c r="I23" s="1234"/>
      <c r="J23" s="1223"/>
      <c r="K23" s="1226"/>
      <c r="L23" s="1203"/>
      <c r="M23" s="1245"/>
      <c r="N23" s="1357"/>
      <c r="O23" s="1251"/>
      <c r="P23" s="1248"/>
      <c r="Q23" s="1360"/>
      <c r="R23" s="1242"/>
      <c r="S23" s="581">
        <v>40508</v>
      </c>
      <c r="T23" s="850" t="s">
        <v>498</v>
      </c>
      <c r="U23" s="1009">
        <v>1761495577.3</v>
      </c>
      <c r="V23" s="849" t="s">
        <v>31</v>
      </c>
      <c r="W23" s="589">
        <v>0.32040000000000002</v>
      </c>
    </row>
    <row r="24" spans="1:24" ht="28.55" customHeight="1">
      <c r="A24" s="1188"/>
      <c r="B24" s="1186"/>
      <c r="C24" s="1394"/>
      <c r="D24" s="1346"/>
      <c r="E24" s="1346"/>
      <c r="F24" s="1346"/>
      <c r="G24" s="1229"/>
      <c r="H24" s="1397"/>
      <c r="I24" s="1234"/>
      <c r="J24" s="1223"/>
      <c r="K24" s="1226"/>
      <c r="L24" s="1203"/>
      <c r="M24" s="1245"/>
      <c r="N24" s="1357"/>
      <c r="O24" s="1251"/>
      <c r="P24" s="1248"/>
      <c r="Q24" s="1360"/>
      <c r="R24" s="1242"/>
      <c r="S24" s="581">
        <v>41264</v>
      </c>
      <c r="T24" s="588" t="s">
        <v>499</v>
      </c>
      <c r="U24" s="1009">
        <v>5500000000</v>
      </c>
      <c r="V24" s="849" t="s">
        <v>31</v>
      </c>
      <c r="W24" s="589">
        <v>0.21970000000000001</v>
      </c>
    </row>
    <row r="25" spans="1:24" ht="28.55" customHeight="1">
      <c r="A25" s="1188"/>
      <c r="B25" s="1186"/>
      <c r="C25" s="1394"/>
      <c r="D25" s="1346"/>
      <c r="E25" s="1346"/>
      <c r="F25" s="1346"/>
      <c r="G25" s="1229"/>
      <c r="H25" s="1397"/>
      <c r="I25" s="1234"/>
      <c r="J25" s="1223"/>
      <c r="K25" s="1226"/>
      <c r="L25" s="1203"/>
      <c r="M25" s="1245"/>
      <c r="N25" s="1357"/>
      <c r="O25" s="1251"/>
      <c r="P25" s="1248"/>
      <c r="Q25" s="1360"/>
      <c r="R25" s="1242"/>
      <c r="S25" s="581">
        <v>41375</v>
      </c>
      <c r="T25" s="588" t="s">
        <v>500</v>
      </c>
      <c r="U25" s="1009">
        <v>1637839843.6800001</v>
      </c>
      <c r="V25" s="849" t="s">
        <v>31</v>
      </c>
      <c r="W25" s="589">
        <v>0.1769</v>
      </c>
    </row>
    <row r="26" spans="1:24" ht="28.55" customHeight="1">
      <c r="A26" s="1188"/>
      <c r="B26" s="1186"/>
      <c r="C26" s="1394"/>
      <c r="D26" s="1346"/>
      <c r="E26" s="1346"/>
      <c r="F26" s="1346"/>
      <c r="G26" s="1229"/>
      <c r="H26" s="1397"/>
      <c r="I26" s="1234"/>
      <c r="J26" s="1223"/>
      <c r="K26" s="1226"/>
      <c r="L26" s="1203"/>
      <c r="M26" s="1245"/>
      <c r="N26" s="1357"/>
      <c r="O26" s="1251"/>
      <c r="P26" s="1248"/>
      <c r="Q26" s="1360"/>
      <c r="R26" s="1242"/>
      <c r="S26" s="581">
        <v>41437</v>
      </c>
      <c r="T26" s="588" t="s">
        <v>501</v>
      </c>
      <c r="U26" s="1009">
        <v>1031700000</v>
      </c>
      <c r="V26" s="849" t="s">
        <v>31</v>
      </c>
      <c r="W26" s="589">
        <v>0.13800000000000001</v>
      </c>
    </row>
    <row r="27" spans="1:24" ht="28.55" customHeight="1">
      <c r="A27" s="1188"/>
      <c r="B27" s="1186"/>
      <c r="C27" s="1394"/>
      <c r="D27" s="1346"/>
      <c r="E27" s="1346"/>
      <c r="F27" s="1346"/>
      <c r="G27" s="1229"/>
      <c r="H27" s="1397"/>
      <c r="I27" s="1234"/>
      <c r="J27" s="1223"/>
      <c r="K27" s="1226"/>
      <c r="L27" s="1203"/>
      <c r="M27" s="1245"/>
      <c r="N27" s="1357"/>
      <c r="O27" s="1251"/>
      <c r="P27" s="1248"/>
      <c r="Q27" s="1360"/>
      <c r="R27" s="1242"/>
      <c r="S27" s="581">
        <v>41530</v>
      </c>
      <c r="T27" s="588" t="s">
        <v>502</v>
      </c>
      <c r="U27" s="1009">
        <v>3822724831.6700001</v>
      </c>
      <c r="V27" s="849" t="s">
        <v>31</v>
      </c>
      <c r="W27" s="589">
        <v>7.3209999999999997E-2</v>
      </c>
    </row>
    <row r="28" spans="1:24" ht="28.55" customHeight="1">
      <c r="A28" s="1188"/>
      <c r="B28" s="1186"/>
      <c r="C28" s="1394"/>
      <c r="D28" s="1346"/>
      <c r="E28" s="1346"/>
      <c r="F28" s="1346"/>
      <c r="G28" s="1229"/>
      <c r="H28" s="1397"/>
      <c r="I28" s="1234"/>
      <c r="J28" s="1223"/>
      <c r="K28" s="1226"/>
      <c r="L28" s="1203"/>
      <c r="M28" s="1245"/>
      <c r="N28" s="1357"/>
      <c r="O28" s="1251"/>
      <c r="P28" s="1248"/>
      <c r="Q28" s="1360"/>
      <c r="R28" s="1242"/>
      <c r="S28" s="581">
        <v>41598</v>
      </c>
      <c r="T28" s="588" t="s">
        <v>503</v>
      </c>
      <c r="U28" s="1009">
        <v>2563441956.2800002</v>
      </c>
      <c r="V28" s="849" t="s">
        <v>31</v>
      </c>
      <c r="W28" s="589">
        <v>2.2409999999999999E-2</v>
      </c>
    </row>
    <row r="29" spans="1:24" ht="28.55" customHeight="1">
      <c r="A29" s="1188"/>
      <c r="B29" s="1186"/>
      <c r="C29" s="1395"/>
      <c r="D29" s="1240"/>
      <c r="E29" s="1240"/>
      <c r="F29" s="1240"/>
      <c r="G29" s="1377"/>
      <c r="H29" s="1379"/>
      <c r="I29" s="1235"/>
      <c r="J29" s="1236"/>
      <c r="K29" s="1389"/>
      <c r="L29" s="1204"/>
      <c r="M29" s="1246"/>
      <c r="N29" s="1358"/>
      <c r="O29" s="1252"/>
      <c r="P29" s="1249"/>
      <c r="Q29" s="1361"/>
      <c r="R29" s="1243"/>
      <c r="S29" s="581">
        <v>41617</v>
      </c>
      <c r="T29" s="588" t="s">
        <v>504</v>
      </c>
      <c r="U29" s="1009">
        <v>1208249982.0599999</v>
      </c>
      <c r="V29" s="849" t="s">
        <v>31</v>
      </c>
      <c r="W29" s="589">
        <v>0</v>
      </c>
    </row>
    <row r="30" spans="1:24" ht="28.55" customHeight="1">
      <c r="A30" s="1188"/>
      <c r="B30" s="1186"/>
      <c r="C30" s="1390">
        <v>39960</v>
      </c>
      <c r="D30" s="1239" t="s">
        <v>466</v>
      </c>
      <c r="E30" s="1286" t="s">
        <v>489</v>
      </c>
      <c r="F30" s="1286" t="s">
        <v>492</v>
      </c>
      <c r="G30" s="1211">
        <v>360624198</v>
      </c>
      <c r="H30" s="1314" t="s">
        <v>468</v>
      </c>
      <c r="I30" s="1231">
        <v>6</v>
      </c>
      <c r="J30" s="1380">
        <v>40004</v>
      </c>
      <c r="K30" s="1383" t="s">
        <v>493</v>
      </c>
      <c r="L30" s="1202">
        <v>360624198</v>
      </c>
      <c r="M30" s="1386" t="s">
        <v>470</v>
      </c>
      <c r="N30" s="1216">
        <v>7</v>
      </c>
      <c r="O30" s="1219" t="s">
        <v>505</v>
      </c>
      <c r="P30" s="1353" t="s">
        <v>506</v>
      </c>
      <c r="Q30" s="1286" t="s">
        <v>490</v>
      </c>
      <c r="R30" s="1213">
        <v>7072488605</v>
      </c>
      <c r="S30" s="581">
        <v>40004</v>
      </c>
      <c r="T30" s="588" t="s">
        <v>507</v>
      </c>
      <c r="U30" s="836">
        <v>360624198</v>
      </c>
      <c r="V30" s="849" t="s">
        <v>490</v>
      </c>
      <c r="W30" s="579">
        <v>6711864407</v>
      </c>
      <c r="X30" s="67"/>
    </row>
    <row r="31" spans="1:24" ht="28.55" customHeight="1">
      <c r="A31" s="1188"/>
      <c r="B31" s="1186"/>
      <c r="C31" s="1391"/>
      <c r="D31" s="1346"/>
      <c r="E31" s="1362"/>
      <c r="F31" s="1362"/>
      <c r="G31" s="1398"/>
      <c r="H31" s="1315"/>
      <c r="I31" s="1365"/>
      <c r="J31" s="1381"/>
      <c r="K31" s="1384"/>
      <c r="L31" s="1203"/>
      <c r="M31" s="1387"/>
      <c r="N31" s="1217"/>
      <c r="O31" s="1220"/>
      <c r="P31" s="1354"/>
      <c r="Q31" s="1362"/>
      <c r="R31" s="1214"/>
      <c r="S31" s="68">
        <v>40165</v>
      </c>
      <c r="T31" s="588" t="s">
        <v>507</v>
      </c>
      <c r="U31" s="910">
        <v>1000000000</v>
      </c>
      <c r="V31" s="849" t="s">
        <v>490</v>
      </c>
      <c r="W31" s="579">
        <v>5711864407</v>
      </c>
      <c r="X31" s="67"/>
    </row>
    <row r="32" spans="1:24" ht="28.55" customHeight="1">
      <c r="A32" s="1188"/>
      <c r="B32" s="1186"/>
      <c r="C32" s="1391"/>
      <c r="D32" s="1346"/>
      <c r="E32" s="1362"/>
      <c r="F32" s="1362"/>
      <c r="G32" s="1398"/>
      <c r="H32" s="1315"/>
      <c r="I32" s="1365"/>
      <c r="J32" s="1381"/>
      <c r="K32" s="1384"/>
      <c r="L32" s="1203"/>
      <c r="M32" s="1387"/>
      <c r="N32" s="1217"/>
      <c r="O32" s="1220"/>
      <c r="P32" s="1354"/>
      <c r="Q32" s="1362"/>
      <c r="R32" s="1214"/>
      <c r="S32" s="68">
        <v>40199</v>
      </c>
      <c r="T32" s="588" t="s">
        <v>507</v>
      </c>
      <c r="U32" s="910">
        <v>35084421.25</v>
      </c>
      <c r="V32" s="849" t="s">
        <v>490</v>
      </c>
      <c r="W32" s="914">
        <v>5676779985.75</v>
      </c>
      <c r="X32" s="67"/>
    </row>
    <row r="33" spans="1:24" ht="28.55" customHeight="1">
      <c r="A33" s="1188"/>
      <c r="B33" s="1186"/>
      <c r="C33" s="1391"/>
      <c r="D33" s="1346"/>
      <c r="E33" s="1362"/>
      <c r="F33" s="1362"/>
      <c r="G33" s="1398"/>
      <c r="H33" s="1315"/>
      <c r="I33" s="1365"/>
      <c r="J33" s="1381"/>
      <c r="K33" s="1384"/>
      <c r="L33" s="1203"/>
      <c r="M33" s="1387"/>
      <c r="N33" s="1217"/>
      <c r="O33" s="1220"/>
      <c r="P33" s="1354"/>
      <c r="Q33" s="1362"/>
      <c r="R33" s="1214"/>
      <c r="S33" s="68">
        <v>40268</v>
      </c>
      <c r="T33" s="588" t="s">
        <v>507</v>
      </c>
      <c r="U33" s="910">
        <v>1000000000</v>
      </c>
      <c r="V33" s="849" t="s">
        <v>490</v>
      </c>
      <c r="W33" s="914">
        <v>4676779986</v>
      </c>
      <c r="X33" s="67"/>
    </row>
    <row r="34" spans="1:24" ht="28.55" customHeight="1">
      <c r="A34" s="1188"/>
      <c r="B34" s="1186"/>
      <c r="C34" s="1392"/>
      <c r="D34" s="1240"/>
      <c r="E34" s="1287"/>
      <c r="F34" s="1287"/>
      <c r="G34" s="1212"/>
      <c r="H34" s="1396"/>
      <c r="I34" s="1232"/>
      <c r="J34" s="1382"/>
      <c r="K34" s="1385"/>
      <c r="L34" s="1204"/>
      <c r="M34" s="1388"/>
      <c r="N34" s="1218"/>
      <c r="O34" s="1221"/>
      <c r="P34" s="1355"/>
      <c r="Q34" s="1287"/>
      <c r="R34" s="1215"/>
      <c r="S34" s="581">
        <v>40288</v>
      </c>
      <c r="T34" s="588" t="s">
        <v>496</v>
      </c>
      <c r="U34" s="848">
        <v>4676779986</v>
      </c>
      <c r="V34" s="587" t="s">
        <v>470</v>
      </c>
      <c r="W34" s="579">
        <v>0</v>
      </c>
    </row>
    <row r="35" spans="1:24" ht="28.55" customHeight="1">
      <c r="A35" s="1188"/>
      <c r="B35" s="1186"/>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5" customHeight="1">
      <c r="A36" s="1188"/>
      <c r="B36" s="1186"/>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7.2">
      <c r="A37" s="1188"/>
      <c r="B37" s="1186"/>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5" customHeight="1">
      <c r="A55" s="1186" t="s">
        <v>512</v>
      </c>
      <c r="B55" s="1186"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5" customHeight="1">
      <c r="A56" s="1186"/>
      <c r="B56" s="1186"/>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5" customHeight="1">
      <c r="A57" s="1186"/>
      <c r="B57" s="1186"/>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5" customHeight="1">
      <c r="A58" s="1186"/>
      <c r="B58" s="1186"/>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5" customHeight="1">
      <c r="A59" s="1186"/>
      <c r="B59" s="1186"/>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5" customHeight="1" thickBot="1">
      <c r="A60" s="1187"/>
      <c r="B60" s="1187"/>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5" customHeight="1">
      <c r="A61" s="1188" t="s">
        <v>517</v>
      </c>
      <c r="B61" s="1186"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190" t="s">
        <v>522</v>
      </c>
      <c r="U61" s="110">
        <v>1900000000</v>
      </c>
      <c r="V61" s="111" t="s">
        <v>470</v>
      </c>
      <c r="W61" s="1062" t="s">
        <v>516</v>
      </c>
    </row>
    <row r="62" spans="1:23" ht="28.55" customHeight="1">
      <c r="A62" s="1188"/>
      <c r="B62" s="1186"/>
      <c r="C62" s="841">
        <v>39932</v>
      </c>
      <c r="D62" s="923" t="s">
        <v>466</v>
      </c>
      <c r="E62" s="960" t="s">
        <v>519</v>
      </c>
      <c r="F62" s="95" t="s">
        <v>492</v>
      </c>
      <c r="G62" s="112">
        <v>0</v>
      </c>
      <c r="H62" s="113" t="s">
        <v>516</v>
      </c>
      <c r="I62" s="70">
        <v>14</v>
      </c>
      <c r="J62" s="552"/>
      <c r="K62" s="926"/>
      <c r="L62" s="904"/>
      <c r="M62" s="551"/>
      <c r="N62" s="114"/>
      <c r="O62" s="927"/>
      <c r="P62" s="928"/>
      <c r="Q62" s="837"/>
      <c r="R62" s="550"/>
      <c r="S62" s="565"/>
      <c r="T62" s="1191"/>
      <c r="U62" s="836"/>
      <c r="V62" s="564"/>
      <c r="W62" s="83"/>
    </row>
    <row r="63" spans="1:23" ht="28.55" customHeight="1" thickBot="1">
      <c r="A63" s="1188"/>
      <c r="B63" s="1186"/>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5" customHeight="1">
      <c r="A64" s="1188"/>
      <c r="B64" s="1186"/>
      <c r="C64" s="99">
        <v>39934</v>
      </c>
      <c r="D64" s="942" t="s">
        <v>466</v>
      </c>
      <c r="E64" s="944" t="s">
        <v>523</v>
      </c>
      <c r="F64" s="100" t="s">
        <v>492</v>
      </c>
      <c r="G64" s="939">
        <v>1888153580</v>
      </c>
      <c r="H64" s="101"/>
      <c r="I64" s="102">
        <v>16</v>
      </c>
      <c r="J64" s="51">
        <v>40298</v>
      </c>
      <c r="K64" s="1192"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5" customHeight="1">
      <c r="A65" s="1188"/>
      <c r="B65" s="1186"/>
      <c r="C65" s="840">
        <v>39953</v>
      </c>
      <c r="D65" s="892" t="s">
        <v>466</v>
      </c>
      <c r="E65" s="945" t="s">
        <v>523</v>
      </c>
      <c r="F65" s="839" t="s">
        <v>492</v>
      </c>
      <c r="G65" s="904">
        <v>0</v>
      </c>
      <c r="H65" s="905" t="s">
        <v>516</v>
      </c>
      <c r="I65" s="118">
        <v>17</v>
      </c>
      <c r="J65" s="552"/>
      <c r="K65" s="1193"/>
      <c r="L65" s="904"/>
      <c r="M65" s="551"/>
      <c r="N65" s="96"/>
      <c r="O65" s="1194"/>
      <c r="P65" s="1195"/>
      <c r="Q65" s="837"/>
      <c r="R65" s="550"/>
      <c r="S65" s="549">
        <v>40430</v>
      </c>
      <c r="T65" s="119" t="s">
        <v>526</v>
      </c>
      <c r="U65" s="836">
        <v>9666784</v>
      </c>
      <c r="V65" s="547" t="s">
        <v>511</v>
      </c>
      <c r="W65" s="83" t="s">
        <v>470</v>
      </c>
    </row>
    <row r="66" spans="1:23" ht="44.5" customHeight="1">
      <c r="A66" s="1188"/>
      <c r="B66" s="1186"/>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5" customHeight="1">
      <c r="A67" s="1188"/>
      <c r="B67" s="1186"/>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5" customHeight="1">
      <c r="A68" s="1188"/>
      <c r="B68" s="1186"/>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2947</v>
      </c>
    </row>
    <row r="69" spans="1:23" s="796" customFormat="1" ht="44.5" customHeight="1">
      <c r="A69" s="1188"/>
      <c r="B69" s="1186"/>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2947</v>
      </c>
    </row>
    <row r="70" spans="1:23" ht="58.75" customHeight="1" thickBot="1">
      <c r="A70" s="1188"/>
      <c r="B70" s="1186"/>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2947</v>
      </c>
    </row>
    <row r="71" spans="1:23" ht="28.4" customHeight="1">
      <c r="A71" s="1188"/>
      <c r="B71" s="1186"/>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196" t="s">
        <v>470</v>
      </c>
      <c r="W71" s="1179">
        <v>0</v>
      </c>
    </row>
    <row r="72" spans="1:23" ht="28.4" customHeight="1">
      <c r="A72" s="1188"/>
      <c r="B72" s="1186"/>
      <c r="C72" s="876"/>
      <c r="D72" s="900"/>
      <c r="E72" s="84"/>
      <c r="F72" s="97"/>
      <c r="G72" s="934"/>
      <c r="H72" s="902"/>
      <c r="I72" s="126"/>
      <c r="J72" s="866"/>
      <c r="K72" s="869"/>
      <c r="L72" s="934"/>
      <c r="M72" s="872"/>
      <c r="N72" s="931"/>
      <c r="O72" s="933"/>
      <c r="P72" s="87"/>
      <c r="Q72" s="891"/>
      <c r="R72" s="930"/>
      <c r="S72" s="125">
        <v>40687</v>
      </c>
      <c r="T72" s="80" t="s">
        <v>534</v>
      </c>
      <c r="U72" s="910">
        <f>R71-U71</f>
        <v>2065540000</v>
      </c>
      <c r="V72" s="1196"/>
      <c r="W72" s="1179"/>
    </row>
    <row r="73" spans="1:23" ht="28.55" customHeight="1">
      <c r="A73" s="1188"/>
      <c r="B73" s="1186"/>
      <c r="C73" s="876"/>
      <c r="D73" s="900"/>
      <c r="E73" s="84"/>
      <c r="F73" s="97"/>
      <c r="G73" s="934"/>
      <c r="H73" s="902"/>
      <c r="I73" s="126"/>
      <c r="J73" s="866"/>
      <c r="K73" s="869"/>
      <c r="L73" s="934"/>
      <c r="M73" s="872"/>
      <c r="N73" s="931"/>
      <c r="O73" s="933"/>
      <c r="P73" s="87"/>
      <c r="Q73" s="891"/>
      <c r="R73" s="930"/>
      <c r="S73" s="545">
        <v>40687</v>
      </c>
      <c r="T73" s="544" t="s">
        <v>535</v>
      </c>
      <c r="U73" s="836">
        <v>288000000</v>
      </c>
      <c r="V73" s="1196"/>
      <c r="W73" s="1179"/>
    </row>
    <row r="74" spans="1:23" ht="27" customHeight="1">
      <c r="A74" s="1188"/>
      <c r="B74" s="1186"/>
      <c r="C74" s="876"/>
      <c r="D74" s="900"/>
      <c r="E74" s="84"/>
      <c r="F74" s="97"/>
      <c r="G74" s="934"/>
      <c r="H74" s="902"/>
      <c r="I74" s="126"/>
      <c r="J74" s="866"/>
      <c r="K74" s="869"/>
      <c r="L74" s="934"/>
      <c r="M74" s="872"/>
      <c r="N74" s="931"/>
      <c r="O74" s="933"/>
      <c r="P74" s="87"/>
      <c r="Q74" s="891"/>
      <c r="R74" s="930"/>
      <c r="S74" s="545">
        <v>40687</v>
      </c>
      <c r="T74" s="544" t="s">
        <v>536</v>
      </c>
      <c r="U74" s="91">
        <v>100000000</v>
      </c>
      <c r="V74" s="1197"/>
      <c r="W74" s="1180"/>
    </row>
    <row r="75" spans="1:23" ht="30.75" customHeight="1" thickBot="1">
      <c r="A75" s="1189"/>
      <c r="B75" s="1187"/>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4.95" customHeight="1" thickTop="1" thickBot="1">
      <c r="D78" s="143"/>
      <c r="E78" s="143"/>
      <c r="F78" s="954"/>
      <c r="G78" s="149"/>
      <c r="L78" s="147"/>
      <c r="M78" s="147"/>
      <c r="N78" s="954"/>
      <c r="O78" s="936"/>
      <c r="P78" s="936"/>
      <c r="Q78" s="936"/>
      <c r="R78" s="150"/>
      <c r="S78" s="1182" t="s">
        <v>541</v>
      </c>
      <c r="T78" s="1182"/>
      <c r="U78" s="151">
        <f>U60+U73+U74</f>
        <v>403000000</v>
      </c>
      <c r="V78" s="152"/>
    </row>
    <row r="79" spans="1:23" ht="14.95" customHeight="1" thickTop="1" thickBot="1">
      <c r="D79" s="143"/>
      <c r="E79" s="143"/>
      <c r="F79" s="954"/>
      <c r="G79" s="149"/>
      <c r="L79" s="144"/>
      <c r="M79" s="144"/>
      <c r="N79" s="144" t="s">
        <v>542</v>
      </c>
      <c r="O79" s="1183">
        <f>G77-U77+L64-(R61-U61)-U72</f>
        <v>11659290022.61721</v>
      </c>
      <c r="P79" s="1184"/>
      <c r="Q79" s="954"/>
      <c r="R79" s="936"/>
      <c r="S79" s="936"/>
      <c r="T79" s="936"/>
      <c r="U79" s="149"/>
    </row>
    <row r="80" spans="1:23" ht="14.95" customHeight="1" thickTop="1">
      <c r="A80" s="1174" t="s">
        <v>543</v>
      </c>
      <c r="B80" s="1174"/>
      <c r="C80" s="1174"/>
      <c r="D80" s="1174"/>
      <c r="E80" s="1174"/>
      <c r="F80" s="1174"/>
      <c r="G80" s="1174"/>
      <c r="H80" s="1174"/>
      <c r="I80" s="1174"/>
      <c r="J80" s="1174"/>
      <c r="K80" s="1174"/>
      <c r="L80" s="1174"/>
      <c r="M80" s="1174"/>
      <c r="N80" s="1174"/>
      <c r="O80" s="1174"/>
      <c r="P80" s="1174"/>
      <c r="Q80" s="1174"/>
      <c r="R80" s="1174"/>
      <c r="S80" s="1174"/>
      <c r="T80" s="1174"/>
      <c r="U80" s="1174"/>
      <c r="V80" s="1174"/>
    </row>
    <row r="81" spans="1:23" ht="14.95" customHeight="1">
      <c r="A81" s="1178"/>
      <c r="B81" s="1178"/>
      <c r="C81" s="1178"/>
      <c r="D81" s="1178"/>
      <c r="E81" s="1178"/>
      <c r="F81" s="1178"/>
      <c r="G81" s="1178"/>
      <c r="H81" s="1178"/>
      <c r="I81" s="1178"/>
      <c r="J81" s="1178"/>
      <c r="K81" s="1178"/>
      <c r="L81" s="1178"/>
      <c r="M81" s="1178"/>
      <c r="N81" s="1178"/>
      <c r="O81" s="1178"/>
      <c r="P81" s="1178"/>
      <c r="Q81" s="1178"/>
      <c r="R81" s="1178"/>
      <c r="S81" s="1178"/>
      <c r="T81" s="1178"/>
      <c r="U81" s="1178"/>
      <c r="V81" s="1178"/>
    </row>
    <row r="82" spans="1:23" s="830" customFormat="1" ht="14.95" customHeight="1">
      <c r="A82" s="1174" t="s">
        <v>544</v>
      </c>
      <c r="B82" s="1174"/>
      <c r="C82" s="1174"/>
      <c r="D82" s="1174"/>
      <c r="E82" s="1174"/>
      <c r="F82" s="1174"/>
      <c r="G82" s="1174"/>
      <c r="H82" s="1174"/>
      <c r="I82" s="1174"/>
      <c r="J82" s="1174"/>
      <c r="K82" s="1174"/>
      <c r="L82" s="1174"/>
      <c r="M82" s="1174"/>
      <c r="N82" s="1174"/>
      <c r="O82" s="1174"/>
      <c r="P82" s="1174"/>
      <c r="Q82" s="1174"/>
      <c r="R82" s="1174"/>
      <c r="S82" s="1174"/>
      <c r="T82" s="1174"/>
      <c r="U82" s="1174"/>
      <c r="V82" s="1174"/>
      <c r="W82" s="935"/>
    </row>
    <row r="83" spans="1:23" ht="14.3" customHeight="1">
      <c r="A83" s="1181" t="s">
        <v>545</v>
      </c>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925"/>
    </row>
    <row r="84" spans="1:23" ht="14.3" customHeight="1">
      <c r="A84" s="1174" t="s">
        <v>546</v>
      </c>
      <c r="B84" s="1174"/>
      <c r="C84" s="1174"/>
      <c r="D84" s="1174"/>
      <c r="E84" s="1174"/>
      <c r="F84" s="1174"/>
      <c r="G84" s="1174"/>
      <c r="H84" s="1174"/>
      <c r="I84" s="1174"/>
      <c r="J84" s="1174"/>
      <c r="K84" s="1174"/>
      <c r="L84" s="1174"/>
      <c r="M84" s="1174"/>
      <c r="N84" s="1174"/>
      <c r="O84" s="1174"/>
      <c r="P84" s="1174"/>
      <c r="Q84" s="1174"/>
      <c r="R84" s="1174"/>
      <c r="S84" s="1174"/>
      <c r="T84" s="1174"/>
      <c r="U84" s="1174"/>
      <c r="V84" s="1174"/>
    </row>
    <row r="85" spans="1:23" s="830" customFormat="1" ht="14.3" customHeight="1">
      <c r="A85" s="1174" t="s">
        <v>547</v>
      </c>
      <c r="B85" s="1174"/>
      <c r="C85" s="1174"/>
      <c r="D85" s="1174"/>
      <c r="E85" s="1174"/>
      <c r="F85" s="1174"/>
      <c r="G85" s="1174"/>
      <c r="H85" s="1174"/>
      <c r="I85" s="1174"/>
      <c r="J85" s="1174"/>
      <c r="K85" s="1174"/>
      <c r="L85" s="1174"/>
      <c r="M85" s="1174"/>
      <c r="N85" s="1174"/>
      <c r="O85" s="1174"/>
      <c r="P85" s="1174"/>
      <c r="Q85" s="1174"/>
      <c r="R85" s="1174"/>
      <c r="S85" s="1174"/>
      <c r="T85" s="1174"/>
      <c r="U85" s="1174"/>
      <c r="V85" s="1174"/>
      <c r="W85" s="935"/>
    </row>
    <row r="86" spans="1:23" ht="14.95" customHeight="1">
      <c r="A86" s="1185" t="s">
        <v>548</v>
      </c>
      <c r="B86" s="1185"/>
      <c r="C86" s="1185"/>
      <c r="D86" s="1185"/>
      <c r="E86" s="1185"/>
      <c r="F86" s="1185"/>
      <c r="G86" s="1185"/>
      <c r="H86" s="1185"/>
      <c r="I86" s="1185"/>
      <c r="J86" s="1185"/>
      <c r="K86" s="1185"/>
      <c r="L86" s="1185"/>
      <c r="M86" s="1185"/>
      <c r="N86" s="1185"/>
      <c r="O86" s="1185"/>
      <c r="P86" s="1185"/>
      <c r="Q86" s="1185"/>
      <c r="R86" s="1185"/>
      <c r="S86" s="1185"/>
      <c r="T86" s="1185"/>
      <c r="U86" s="1185"/>
      <c r="V86" s="1185"/>
      <c r="W86" s="925"/>
    </row>
    <row r="87" spans="1:23" s="830" customFormat="1" ht="14.95" customHeight="1">
      <c r="A87" s="1174" t="s">
        <v>549</v>
      </c>
      <c r="B87" s="1174"/>
      <c r="C87" s="1174"/>
      <c r="D87" s="1174"/>
      <c r="E87" s="1174"/>
      <c r="F87" s="1174"/>
      <c r="G87" s="1174"/>
      <c r="H87" s="1174"/>
      <c r="I87" s="1174"/>
      <c r="J87" s="1174"/>
      <c r="K87" s="1174"/>
      <c r="L87" s="1174"/>
      <c r="M87" s="1174"/>
      <c r="N87" s="1174"/>
      <c r="O87" s="1174"/>
      <c r="P87" s="1174"/>
      <c r="Q87" s="1174"/>
      <c r="R87" s="1174"/>
      <c r="S87" s="1174"/>
      <c r="T87" s="1174"/>
      <c r="U87" s="1174"/>
      <c r="V87" s="1174"/>
      <c r="W87" s="935"/>
    </row>
    <row r="88" spans="1:23" s="830" customFormat="1" ht="14.95" customHeight="1">
      <c r="A88" s="1185" t="s">
        <v>550</v>
      </c>
      <c r="B88" s="1185"/>
      <c r="C88" s="1185"/>
      <c r="D88" s="1185"/>
      <c r="E88" s="1185"/>
      <c r="F88" s="1185"/>
      <c r="G88" s="1185"/>
      <c r="H88" s="1185"/>
      <c r="I88" s="1185"/>
      <c r="J88" s="1185"/>
      <c r="K88" s="1185"/>
      <c r="L88" s="1185"/>
      <c r="M88" s="1185"/>
      <c r="N88" s="1185"/>
      <c r="O88" s="1185"/>
      <c r="P88" s="1185"/>
      <c r="Q88" s="1185"/>
      <c r="R88" s="1185"/>
      <c r="S88" s="1185"/>
      <c r="T88" s="1185"/>
      <c r="U88" s="1185"/>
      <c r="V88" s="1185"/>
      <c r="W88" s="925"/>
    </row>
    <row r="89" spans="1:23" s="830" customFormat="1" ht="14.95" customHeight="1">
      <c r="A89" s="1185" t="s">
        <v>551</v>
      </c>
      <c r="B89" s="1185"/>
      <c r="C89" s="1185"/>
      <c r="D89" s="1185"/>
      <c r="E89" s="1185"/>
      <c r="F89" s="1185"/>
      <c r="G89" s="1185"/>
      <c r="H89" s="1185"/>
      <c r="I89" s="1185"/>
      <c r="J89" s="1185"/>
      <c r="K89" s="1185"/>
      <c r="L89" s="1185"/>
      <c r="M89" s="1185"/>
      <c r="N89" s="1185"/>
      <c r="O89" s="1185"/>
      <c r="P89" s="1185"/>
      <c r="Q89" s="1185"/>
      <c r="R89" s="1185"/>
      <c r="S89" s="1185"/>
      <c r="T89" s="1185"/>
      <c r="U89" s="1185"/>
      <c r="V89" s="1185"/>
      <c r="W89" s="925"/>
    </row>
    <row r="90" spans="1:23" ht="14.95" customHeight="1">
      <c r="A90" s="1185"/>
      <c r="B90" s="1185"/>
      <c r="C90" s="1185"/>
      <c r="D90" s="1185"/>
      <c r="E90" s="1185"/>
      <c r="F90" s="1185"/>
      <c r="G90" s="1185"/>
      <c r="H90" s="1185"/>
      <c r="I90" s="1185"/>
      <c r="J90" s="1185"/>
      <c r="K90" s="1185"/>
      <c r="L90" s="1185"/>
      <c r="M90" s="1185"/>
      <c r="N90" s="1185"/>
      <c r="O90" s="1185"/>
      <c r="P90" s="1185"/>
      <c r="Q90" s="1185"/>
      <c r="R90" s="1185"/>
      <c r="S90" s="1185"/>
      <c r="T90" s="1185"/>
      <c r="U90" s="1185"/>
      <c r="V90" s="1185"/>
      <c r="W90" s="925"/>
    </row>
    <row r="91" spans="1:23" ht="14.95" customHeight="1">
      <c r="A91" s="1174" t="s">
        <v>552</v>
      </c>
      <c r="B91" s="1174"/>
      <c r="C91" s="1174"/>
      <c r="D91" s="1174"/>
      <c r="E91" s="1174"/>
      <c r="F91" s="1174"/>
      <c r="G91" s="1174"/>
      <c r="H91" s="1174"/>
      <c r="I91" s="1174"/>
      <c r="J91" s="1174"/>
      <c r="K91" s="1174"/>
      <c r="L91" s="1174"/>
      <c r="M91" s="1174"/>
      <c r="N91" s="1174"/>
      <c r="O91" s="1174"/>
      <c r="P91" s="1174"/>
      <c r="Q91" s="1174"/>
      <c r="R91" s="1174"/>
      <c r="S91" s="1174"/>
      <c r="T91" s="1174"/>
      <c r="U91" s="1174"/>
      <c r="V91" s="1174"/>
    </row>
    <row r="92" spans="1:23" ht="14.95" customHeight="1">
      <c r="A92" s="1174" t="s">
        <v>553</v>
      </c>
      <c r="B92" s="1174"/>
      <c r="C92" s="1174"/>
      <c r="D92" s="1174"/>
      <c r="E92" s="1174"/>
      <c r="F92" s="1174"/>
      <c r="G92" s="1174"/>
      <c r="H92" s="1174"/>
      <c r="I92" s="1174"/>
      <c r="J92" s="1174"/>
      <c r="K92" s="1174"/>
      <c r="L92" s="1174"/>
      <c r="M92" s="1174"/>
      <c r="N92" s="1174"/>
      <c r="O92" s="1174"/>
      <c r="P92" s="1174"/>
      <c r="Q92" s="1174"/>
      <c r="R92" s="1174"/>
      <c r="S92" s="1174"/>
      <c r="T92" s="1174"/>
      <c r="U92" s="1174"/>
      <c r="V92" s="1174"/>
    </row>
    <row r="93" spans="1:23" ht="14.95" customHeight="1">
      <c r="A93" s="1177" t="s">
        <v>554</v>
      </c>
      <c r="B93" s="1177"/>
      <c r="C93" s="1177"/>
      <c r="D93" s="1177"/>
      <c r="E93" s="1177"/>
      <c r="F93" s="1177"/>
      <c r="G93" s="1177"/>
      <c r="H93" s="1177"/>
      <c r="I93" s="1177"/>
      <c r="J93" s="1177"/>
      <c r="K93" s="1177"/>
      <c r="L93" s="1177"/>
      <c r="M93" s="1177"/>
      <c r="N93" s="1177"/>
      <c r="O93" s="1177"/>
      <c r="P93" s="1177"/>
      <c r="Q93" s="1177"/>
      <c r="R93" s="1177"/>
      <c r="S93" s="1177"/>
      <c r="T93" s="1177"/>
      <c r="U93" s="1177"/>
      <c r="V93" s="1177"/>
    </row>
    <row r="94" spans="1:23" ht="14.95" customHeight="1">
      <c r="A94" s="1174" t="s">
        <v>555</v>
      </c>
      <c r="B94" s="1174"/>
      <c r="C94" s="1174"/>
      <c r="D94" s="1174"/>
      <c r="E94" s="1174"/>
      <c r="F94" s="1174"/>
      <c r="G94" s="1174"/>
      <c r="H94" s="1174"/>
      <c r="I94" s="1174"/>
      <c r="J94" s="1174"/>
      <c r="K94" s="1174"/>
      <c r="L94" s="1174"/>
      <c r="M94" s="1174"/>
      <c r="N94" s="1174"/>
      <c r="O94" s="1174"/>
      <c r="P94" s="1174"/>
      <c r="Q94" s="1174"/>
      <c r="R94" s="1174"/>
      <c r="S94" s="1174"/>
      <c r="T94" s="1174"/>
      <c r="U94" s="1174"/>
      <c r="V94" s="1174"/>
    </row>
    <row r="95" spans="1:23" ht="14.95" customHeight="1">
      <c r="A95" s="1174" t="s">
        <v>556</v>
      </c>
      <c r="B95" s="1174"/>
      <c r="C95" s="1174"/>
      <c r="D95" s="1174"/>
      <c r="E95" s="1174"/>
      <c r="F95" s="1174"/>
      <c r="G95" s="1174"/>
      <c r="H95" s="1174"/>
      <c r="I95" s="1174"/>
      <c r="J95" s="1174"/>
      <c r="K95" s="1174"/>
      <c r="L95" s="1174"/>
      <c r="M95" s="1174"/>
      <c r="N95" s="1174"/>
      <c r="O95" s="1174"/>
      <c r="P95" s="1174"/>
      <c r="Q95" s="1174"/>
      <c r="R95" s="1174"/>
      <c r="S95" s="1174"/>
      <c r="T95" s="1174"/>
      <c r="U95" s="1174"/>
      <c r="V95" s="1174"/>
    </row>
    <row r="96" spans="1:23" ht="14.95" customHeight="1">
      <c r="A96" s="1177" t="s">
        <v>557</v>
      </c>
      <c r="B96" s="1177"/>
      <c r="C96" s="1177"/>
      <c r="D96" s="1177"/>
      <c r="E96" s="1177"/>
      <c r="F96" s="1177"/>
      <c r="G96" s="1177"/>
      <c r="H96" s="1177"/>
      <c r="I96" s="1177"/>
      <c r="J96" s="1177"/>
      <c r="K96" s="1177"/>
      <c r="L96" s="1177"/>
      <c r="M96" s="1177"/>
      <c r="N96" s="1177"/>
      <c r="O96" s="1177"/>
      <c r="P96" s="1177"/>
      <c r="Q96" s="1177"/>
      <c r="R96" s="1177"/>
      <c r="S96" s="1177"/>
      <c r="T96" s="1177"/>
      <c r="U96" s="1177"/>
      <c r="V96" s="1177"/>
    </row>
    <row r="97" spans="1:22" ht="14.95" customHeight="1">
      <c r="A97" s="1174" t="s">
        <v>558</v>
      </c>
      <c r="B97" s="1174"/>
      <c r="C97" s="1174"/>
      <c r="D97" s="1174"/>
      <c r="E97" s="1174"/>
      <c r="F97" s="1174"/>
      <c r="G97" s="1174"/>
      <c r="H97" s="1174"/>
      <c r="I97" s="1174"/>
      <c r="J97" s="1174"/>
      <c r="K97" s="1174"/>
      <c r="L97" s="1174"/>
      <c r="M97" s="1174"/>
      <c r="N97" s="1174"/>
      <c r="O97" s="1174"/>
      <c r="P97" s="1174"/>
      <c r="Q97" s="1174"/>
      <c r="R97" s="1174"/>
      <c r="S97" s="1174"/>
      <c r="T97" s="1174"/>
      <c r="U97" s="1174"/>
      <c r="V97" s="1174"/>
    </row>
    <row r="98" spans="1:22" ht="14.95" customHeight="1">
      <c r="A98" s="1174" t="s">
        <v>559</v>
      </c>
      <c r="B98" s="1174"/>
      <c r="C98" s="1174"/>
      <c r="D98" s="1174"/>
      <c r="E98" s="1174"/>
      <c r="F98" s="1174"/>
      <c r="G98" s="1174"/>
      <c r="H98" s="1174"/>
      <c r="I98" s="1174"/>
      <c r="J98" s="1174"/>
      <c r="K98" s="1174"/>
      <c r="L98" s="1174"/>
      <c r="M98" s="1174"/>
      <c r="N98" s="1174"/>
      <c r="O98" s="1174"/>
      <c r="P98" s="1174"/>
      <c r="Q98" s="1174"/>
      <c r="R98" s="1174"/>
      <c r="S98" s="1174"/>
      <c r="T98" s="1174"/>
      <c r="U98" s="1174"/>
      <c r="V98" s="1174"/>
    </row>
    <row r="99" spans="1:22" ht="14.95" customHeight="1">
      <c r="A99" s="1175" t="s">
        <v>560</v>
      </c>
      <c r="B99" s="1175"/>
      <c r="C99" s="1175"/>
      <c r="D99" s="1175"/>
      <c r="E99" s="1175"/>
      <c r="F99" s="1175"/>
      <c r="G99" s="1175"/>
      <c r="H99" s="1175"/>
      <c r="I99" s="1175"/>
      <c r="J99" s="1175"/>
      <c r="K99" s="1175"/>
      <c r="L99" s="1175"/>
      <c r="M99" s="1175"/>
      <c r="N99" s="1175"/>
      <c r="O99" s="1175"/>
      <c r="P99" s="1175"/>
      <c r="Q99" s="1175"/>
      <c r="R99" s="1175"/>
      <c r="S99" s="1175"/>
      <c r="T99" s="1175"/>
      <c r="U99" s="1175"/>
      <c r="V99" s="1175"/>
    </row>
    <row r="100" spans="1:22" ht="14.95" customHeight="1">
      <c r="A100" s="1175"/>
      <c r="B100" s="1175"/>
      <c r="C100" s="1175"/>
      <c r="D100" s="1175"/>
      <c r="E100" s="1175"/>
      <c r="F100" s="1175"/>
      <c r="G100" s="1175"/>
      <c r="H100" s="1175"/>
      <c r="I100" s="1175"/>
      <c r="J100" s="1175"/>
      <c r="K100" s="1175"/>
      <c r="L100" s="1175"/>
      <c r="M100" s="1175"/>
      <c r="N100" s="1175"/>
      <c r="O100" s="1175"/>
      <c r="P100" s="1175"/>
      <c r="Q100" s="1175"/>
      <c r="R100" s="1175"/>
      <c r="S100" s="1175"/>
      <c r="T100" s="1175"/>
      <c r="U100" s="1175"/>
      <c r="V100" s="1175"/>
    </row>
    <row r="101" spans="1:22" ht="14.95" customHeight="1">
      <c r="A101" s="1177" t="s">
        <v>561</v>
      </c>
      <c r="B101" s="1177"/>
      <c r="C101" s="1177"/>
      <c r="D101" s="1177"/>
      <c r="E101" s="1177"/>
      <c r="F101" s="1177"/>
      <c r="G101" s="1177"/>
      <c r="H101" s="1177"/>
      <c r="I101" s="1177"/>
      <c r="J101" s="1177"/>
      <c r="K101" s="1177"/>
      <c r="L101" s="1177"/>
      <c r="M101" s="1177"/>
      <c r="N101" s="1177"/>
      <c r="O101" s="1177"/>
      <c r="P101" s="1177"/>
      <c r="Q101" s="1177"/>
      <c r="R101" s="1177"/>
      <c r="S101" s="1177"/>
      <c r="T101" s="1177"/>
      <c r="U101" s="1177"/>
      <c r="V101" s="1177"/>
    </row>
    <row r="102" spans="1:22" ht="14.95" customHeight="1">
      <c r="A102" s="1175" t="s">
        <v>562</v>
      </c>
      <c r="B102" s="1175"/>
      <c r="C102" s="1175"/>
      <c r="D102" s="1175"/>
      <c r="E102" s="1175"/>
      <c r="F102" s="1175"/>
      <c r="G102" s="1175"/>
      <c r="H102" s="1175"/>
      <c r="I102" s="1175"/>
      <c r="J102" s="1175"/>
      <c r="K102" s="1175"/>
      <c r="L102" s="1175"/>
      <c r="M102" s="1175"/>
      <c r="N102" s="1175"/>
      <c r="O102" s="1175"/>
      <c r="P102" s="1175"/>
      <c r="Q102" s="1175"/>
      <c r="R102" s="1175"/>
      <c r="S102" s="1175"/>
      <c r="T102" s="1175"/>
      <c r="U102" s="1175"/>
      <c r="V102" s="1175"/>
    </row>
    <row r="103" spans="1:22" ht="14.95" customHeight="1">
      <c r="A103" s="1175"/>
      <c r="B103" s="1175"/>
      <c r="C103" s="1175"/>
      <c r="D103" s="1175"/>
      <c r="E103" s="1175"/>
      <c r="F103" s="1175"/>
      <c r="G103" s="1175"/>
      <c r="H103" s="1175"/>
      <c r="I103" s="1175"/>
      <c r="J103" s="1175"/>
      <c r="K103" s="1175"/>
      <c r="L103" s="1175"/>
      <c r="M103" s="1175"/>
      <c r="N103" s="1175"/>
      <c r="O103" s="1175"/>
      <c r="P103" s="1175"/>
      <c r="Q103" s="1175"/>
      <c r="R103" s="1175"/>
      <c r="S103" s="1175"/>
      <c r="T103" s="1175"/>
      <c r="U103" s="1175"/>
      <c r="V103" s="1175"/>
    </row>
    <row r="104" spans="1:22" ht="14.95" customHeight="1">
      <c r="A104" s="1174" t="s">
        <v>563</v>
      </c>
      <c r="B104" s="1174"/>
      <c r="C104" s="1174"/>
      <c r="D104" s="1174"/>
      <c r="E104" s="1174"/>
      <c r="F104" s="1174"/>
      <c r="G104" s="1174"/>
      <c r="H104" s="1174"/>
      <c r="I104" s="1174"/>
      <c r="J104" s="1174"/>
      <c r="K104" s="1174"/>
      <c r="L104" s="1174"/>
      <c r="M104" s="1174"/>
      <c r="N104" s="1174"/>
      <c r="O104" s="1174"/>
      <c r="P104" s="1174"/>
      <c r="Q104" s="1174"/>
      <c r="R104" s="1174"/>
      <c r="S104" s="1174"/>
      <c r="T104" s="1174"/>
      <c r="U104" s="1174"/>
      <c r="V104" s="1174"/>
    </row>
    <row r="105" spans="1:22" ht="14.95" customHeight="1">
      <c r="A105" s="1174" t="s">
        <v>564</v>
      </c>
      <c r="B105" s="1174"/>
      <c r="C105" s="1174"/>
      <c r="D105" s="1174"/>
      <c r="E105" s="1174"/>
      <c r="F105" s="1174"/>
      <c r="G105" s="1174"/>
      <c r="H105" s="1174"/>
      <c r="I105" s="1174"/>
      <c r="J105" s="1174"/>
      <c r="K105" s="1174"/>
      <c r="L105" s="1174"/>
      <c r="M105" s="1174"/>
      <c r="N105" s="1174"/>
      <c r="O105" s="1174"/>
      <c r="P105" s="1174"/>
      <c r="Q105" s="1174"/>
      <c r="R105" s="1174"/>
      <c r="S105" s="1174"/>
      <c r="T105" s="1174"/>
      <c r="U105" s="1174"/>
      <c r="V105" s="1174"/>
    </row>
    <row r="106" spans="1:22" ht="14.95" customHeight="1">
      <c r="A106" s="1174" t="s">
        <v>565</v>
      </c>
      <c r="B106" s="1174"/>
      <c r="C106" s="1174"/>
      <c r="D106" s="1174"/>
      <c r="E106" s="1174"/>
      <c r="F106" s="1174"/>
      <c r="G106" s="1174"/>
      <c r="H106" s="1174"/>
      <c r="I106" s="1174"/>
      <c r="J106" s="1174"/>
      <c r="K106" s="1174"/>
      <c r="L106" s="1174"/>
      <c r="M106" s="1174"/>
      <c r="N106" s="1174"/>
      <c r="O106" s="1174"/>
      <c r="P106" s="1174"/>
      <c r="Q106" s="1174"/>
      <c r="R106" s="1174"/>
      <c r="S106" s="1174"/>
      <c r="T106" s="1174"/>
      <c r="U106" s="1174"/>
      <c r="V106" s="1174"/>
    </row>
    <row r="107" spans="1:22" ht="14.95" customHeight="1">
      <c r="A107" s="1174" t="s">
        <v>566</v>
      </c>
      <c r="B107" s="1174"/>
      <c r="C107" s="1174"/>
      <c r="D107" s="1174"/>
      <c r="E107" s="1174"/>
      <c r="F107" s="1174"/>
      <c r="G107" s="1174"/>
      <c r="H107" s="1174"/>
      <c r="I107" s="1174"/>
      <c r="J107" s="1174"/>
      <c r="K107" s="1174"/>
      <c r="L107" s="1174"/>
      <c r="M107" s="1174"/>
      <c r="N107" s="1174"/>
      <c r="O107" s="1174"/>
      <c r="P107" s="1174"/>
      <c r="Q107" s="1174"/>
      <c r="R107" s="1174"/>
      <c r="S107" s="1174"/>
      <c r="T107" s="1174"/>
      <c r="U107" s="1174"/>
      <c r="V107" s="1174"/>
    </row>
    <row r="108" spans="1:22" ht="14.95" customHeight="1">
      <c r="A108" s="1175" t="s">
        <v>567</v>
      </c>
      <c r="B108" s="1175"/>
      <c r="C108" s="1175"/>
      <c r="D108" s="1175"/>
      <c r="E108" s="1175"/>
      <c r="F108" s="1175"/>
      <c r="G108" s="1175"/>
      <c r="H108" s="1175"/>
      <c r="I108" s="1175"/>
      <c r="J108" s="1175"/>
      <c r="K108" s="1175"/>
      <c r="L108" s="1175"/>
      <c r="M108" s="1175"/>
      <c r="N108" s="1175"/>
      <c r="O108" s="1175"/>
      <c r="P108" s="1175"/>
      <c r="Q108" s="1175"/>
      <c r="R108" s="1175"/>
      <c r="S108" s="1175"/>
      <c r="T108" s="1175"/>
      <c r="U108" s="1175"/>
      <c r="V108" s="1175"/>
    </row>
    <row r="109" spans="1:22" ht="14.95" customHeight="1">
      <c r="A109" s="1175"/>
      <c r="B109" s="1175"/>
      <c r="C109" s="1175"/>
      <c r="D109" s="1175"/>
      <c r="E109" s="1175"/>
      <c r="F109" s="1175"/>
      <c r="G109" s="1175"/>
      <c r="H109" s="1175"/>
      <c r="I109" s="1175"/>
      <c r="J109" s="1175"/>
      <c r="K109" s="1175"/>
      <c r="L109" s="1175"/>
      <c r="M109" s="1175"/>
      <c r="N109" s="1175"/>
      <c r="O109" s="1175"/>
      <c r="P109" s="1175"/>
      <c r="Q109" s="1175"/>
      <c r="R109" s="1175"/>
      <c r="S109" s="1175"/>
      <c r="T109" s="1175"/>
      <c r="U109" s="1175"/>
      <c r="V109" s="1175"/>
    </row>
    <row r="110" spans="1:22" ht="14.95" customHeight="1">
      <c r="A110" s="1177" t="s">
        <v>568</v>
      </c>
      <c r="B110" s="1177"/>
      <c r="C110" s="1177"/>
      <c r="D110" s="1177"/>
      <c r="E110" s="1177"/>
      <c r="F110" s="1177"/>
      <c r="G110" s="1177"/>
      <c r="H110" s="1177"/>
      <c r="I110" s="1177"/>
      <c r="J110" s="1177"/>
      <c r="K110" s="1177"/>
      <c r="L110" s="1177"/>
      <c r="M110" s="1177"/>
      <c r="N110" s="1177"/>
      <c r="O110" s="1177"/>
      <c r="P110" s="1177"/>
      <c r="Q110" s="1177"/>
      <c r="R110" s="1177"/>
      <c r="S110" s="1177"/>
      <c r="T110" s="1177"/>
      <c r="U110" s="1177"/>
      <c r="V110" s="1177"/>
    </row>
    <row r="111" spans="1:22" ht="14.95" customHeight="1">
      <c r="A111" s="1175" t="s">
        <v>569</v>
      </c>
      <c r="B111" s="1175"/>
      <c r="C111" s="1175"/>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22" ht="14.95" customHeight="1">
      <c r="A112" s="1175"/>
      <c r="B112" s="1175"/>
      <c r="C112" s="1175"/>
      <c r="D112" s="1175"/>
      <c r="E112" s="1175"/>
      <c r="F112" s="1175"/>
      <c r="G112" s="1175"/>
      <c r="H112" s="1175"/>
      <c r="I112" s="1175"/>
      <c r="J112" s="1175"/>
      <c r="K112" s="1175"/>
      <c r="L112" s="1175"/>
      <c r="M112" s="1175"/>
      <c r="N112" s="1175"/>
      <c r="O112" s="1175"/>
      <c r="P112" s="1175"/>
      <c r="Q112" s="1175"/>
      <c r="R112" s="1175"/>
      <c r="S112" s="1175"/>
      <c r="T112" s="1175"/>
      <c r="U112" s="1175"/>
      <c r="V112" s="1175"/>
    </row>
    <row r="113" spans="1:22" ht="14.95" customHeight="1">
      <c r="A113" s="1178" t="s">
        <v>570</v>
      </c>
      <c r="B113" s="1178"/>
      <c r="C113" s="1178"/>
      <c r="D113" s="1178"/>
      <c r="E113" s="1178"/>
      <c r="F113" s="1178"/>
      <c r="G113" s="1178"/>
      <c r="H113" s="1178"/>
      <c r="I113" s="1178"/>
      <c r="J113" s="1178"/>
      <c r="K113" s="1178"/>
      <c r="L113" s="1178"/>
      <c r="M113" s="1178"/>
      <c r="N113" s="1178"/>
      <c r="O113" s="1178"/>
      <c r="P113" s="1178"/>
      <c r="Q113" s="1178"/>
      <c r="R113" s="1178"/>
      <c r="S113" s="1178"/>
      <c r="T113" s="1178"/>
      <c r="U113" s="1178"/>
      <c r="V113" s="1178"/>
    </row>
    <row r="114" spans="1:22" ht="14.3" customHeight="1">
      <c r="A114" s="1176" t="s">
        <v>571</v>
      </c>
      <c r="B114" s="1176"/>
      <c r="C114" s="1176"/>
      <c r="D114" s="1176"/>
      <c r="E114" s="1176"/>
      <c r="F114" s="1176"/>
      <c r="G114" s="1176"/>
      <c r="H114" s="1176"/>
      <c r="I114" s="1176"/>
      <c r="J114" s="1176"/>
      <c r="K114" s="1176"/>
      <c r="L114" s="1176"/>
      <c r="M114" s="1176"/>
      <c r="N114" s="1176"/>
      <c r="O114" s="1176"/>
      <c r="P114" s="1176"/>
      <c r="Q114" s="1176"/>
      <c r="R114" s="1176"/>
      <c r="S114" s="1176"/>
      <c r="T114" s="1176"/>
      <c r="U114" s="1176"/>
      <c r="V114" s="1176"/>
    </row>
    <row r="115" spans="1:22" ht="14.95" customHeight="1">
      <c r="A115" s="1176"/>
      <c r="B115" s="1176"/>
      <c r="C115" s="1176"/>
      <c r="D115" s="1176"/>
      <c r="E115" s="1176"/>
      <c r="F115" s="1176"/>
      <c r="G115" s="1176"/>
      <c r="H115" s="1176"/>
      <c r="I115" s="1176"/>
      <c r="J115" s="1176"/>
      <c r="K115" s="1176"/>
      <c r="L115" s="1176"/>
      <c r="M115" s="1176"/>
      <c r="N115" s="1176"/>
      <c r="O115" s="1176"/>
      <c r="P115" s="1176"/>
      <c r="Q115" s="1176"/>
      <c r="R115" s="1176"/>
      <c r="S115" s="1176"/>
      <c r="T115" s="1176"/>
      <c r="U115" s="1176"/>
      <c r="V115" s="1176"/>
    </row>
    <row r="116" spans="1:22" ht="14.95" customHeight="1">
      <c r="A116" s="1125" t="s">
        <v>572</v>
      </c>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row>
    <row r="117" spans="1:22" ht="14.95" customHeight="1">
      <c r="A117" s="1125" t="s">
        <v>573</v>
      </c>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row>
    <row r="118" spans="1:22" ht="14.95" customHeight="1">
      <c r="A118" s="1126" t="s">
        <v>574</v>
      </c>
      <c r="B118" s="1126"/>
      <c r="C118" s="1126"/>
      <c r="D118" s="1126"/>
      <c r="E118" s="1126"/>
      <c r="F118" s="1126"/>
      <c r="G118" s="1126"/>
      <c r="H118" s="1126"/>
      <c r="I118" s="1126"/>
      <c r="J118" s="1126"/>
      <c r="K118" s="1126"/>
      <c r="L118" s="1126"/>
      <c r="M118" s="1126"/>
      <c r="N118" s="1126"/>
      <c r="O118" s="1126"/>
      <c r="P118" s="1126"/>
      <c r="Q118" s="1126"/>
      <c r="R118" s="1126"/>
      <c r="S118" s="1126"/>
      <c r="T118" s="1126"/>
      <c r="U118" s="1126"/>
      <c r="V118" s="1126"/>
    </row>
    <row r="119" spans="1:22" ht="14.95" customHeight="1">
      <c r="A119" s="1126"/>
      <c r="B119" s="1126"/>
      <c r="C119" s="1126"/>
      <c r="D119" s="1126"/>
      <c r="E119" s="1126"/>
      <c r="F119" s="1126"/>
      <c r="G119" s="1126"/>
      <c r="H119" s="1126"/>
      <c r="I119" s="1126"/>
      <c r="J119" s="1126"/>
      <c r="K119" s="1126"/>
      <c r="L119" s="1126"/>
      <c r="M119" s="1126"/>
      <c r="N119" s="1126"/>
      <c r="O119" s="1126"/>
      <c r="P119" s="1126"/>
      <c r="Q119" s="1126"/>
      <c r="R119" s="1126"/>
      <c r="S119" s="1126"/>
      <c r="T119" s="1126"/>
      <c r="U119" s="1126"/>
      <c r="V119" s="1126"/>
    </row>
    <row r="120" spans="1:22" ht="14.95" customHeight="1">
      <c r="A120" s="1126" t="s">
        <v>575</v>
      </c>
      <c r="B120" s="1126"/>
      <c r="C120" s="1126"/>
      <c r="D120" s="1126"/>
      <c r="E120" s="1126"/>
      <c r="F120" s="1126"/>
      <c r="G120" s="1126"/>
      <c r="H120" s="1126"/>
      <c r="I120" s="1126"/>
      <c r="J120" s="1126"/>
      <c r="K120" s="1126"/>
      <c r="L120" s="1126"/>
      <c r="M120" s="1126"/>
      <c r="N120" s="1126"/>
      <c r="O120" s="1126"/>
      <c r="P120" s="1126"/>
      <c r="Q120" s="1126"/>
      <c r="R120" s="1126"/>
      <c r="S120" s="1126"/>
      <c r="T120" s="1126"/>
      <c r="U120" s="1126"/>
      <c r="V120" s="1126"/>
    </row>
    <row r="121" spans="1:22" ht="14.95" customHeight="1">
      <c r="A121" s="1126" t="s">
        <v>576</v>
      </c>
      <c r="B121" s="1126"/>
      <c r="C121" s="1126"/>
      <c r="D121" s="1126"/>
      <c r="E121" s="1126"/>
      <c r="F121" s="1126"/>
      <c r="G121" s="1126"/>
      <c r="H121" s="1126"/>
      <c r="I121" s="1126"/>
      <c r="J121" s="1126"/>
      <c r="K121" s="1126"/>
      <c r="L121" s="1126"/>
      <c r="M121" s="1126"/>
      <c r="N121" s="1126"/>
      <c r="O121" s="1126"/>
      <c r="P121" s="1126"/>
      <c r="Q121" s="1126"/>
      <c r="R121" s="1126"/>
      <c r="S121" s="1126"/>
      <c r="T121" s="1126"/>
      <c r="U121" s="1126"/>
      <c r="V121" s="1126"/>
    </row>
    <row r="122" spans="1:22" ht="14.95" customHeight="1">
      <c r="A122" s="1126"/>
      <c r="B122" s="1126"/>
      <c r="C122" s="1126"/>
      <c r="D122" s="1126"/>
      <c r="E122" s="1126"/>
      <c r="F122" s="1126"/>
      <c r="G122" s="1126"/>
      <c r="H122" s="1126"/>
      <c r="I122" s="1126"/>
      <c r="J122" s="1126"/>
      <c r="K122" s="1126"/>
      <c r="L122" s="1126"/>
      <c r="M122" s="1126"/>
      <c r="N122" s="1126"/>
      <c r="O122" s="1126"/>
      <c r="P122" s="1126"/>
      <c r="Q122" s="1126"/>
      <c r="R122" s="1126"/>
      <c r="S122" s="1126"/>
      <c r="T122" s="1126"/>
      <c r="U122" s="1126"/>
      <c r="V122" s="1126"/>
    </row>
    <row r="123" spans="1:22" ht="14.95" customHeight="1">
      <c r="A123" s="1126" t="s">
        <v>577</v>
      </c>
      <c r="B123" s="1126"/>
      <c r="C123" s="1126"/>
      <c r="D123" s="1126"/>
      <c r="E123" s="1126"/>
      <c r="F123" s="1126"/>
      <c r="G123" s="1126"/>
      <c r="H123" s="1126"/>
      <c r="I123" s="1126"/>
      <c r="J123" s="1126"/>
      <c r="K123" s="1126"/>
      <c r="L123" s="1126"/>
      <c r="M123" s="1126"/>
      <c r="N123" s="1126"/>
      <c r="O123" s="1126"/>
      <c r="P123" s="1126"/>
      <c r="Q123" s="1126"/>
      <c r="R123" s="1126"/>
      <c r="S123" s="1126"/>
      <c r="T123" s="1126"/>
      <c r="U123" s="1126"/>
      <c r="V123" s="1126"/>
    </row>
    <row r="124" spans="1:22" ht="14.95" customHeight="1">
      <c r="A124" s="1126" t="s">
        <v>578</v>
      </c>
      <c r="B124" s="1126"/>
      <c r="C124" s="1126"/>
      <c r="D124" s="1126"/>
      <c r="E124" s="1126"/>
      <c r="F124" s="1126"/>
      <c r="G124" s="1126"/>
      <c r="H124" s="1126"/>
      <c r="I124" s="1126"/>
      <c r="J124" s="1126"/>
      <c r="K124" s="1126"/>
      <c r="L124" s="1126"/>
      <c r="M124" s="1126"/>
      <c r="N124" s="1126"/>
      <c r="O124" s="1126"/>
      <c r="P124" s="1126"/>
      <c r="Q124" s="1126"/>
      <c r="R124" s="1126"/>
      <c r="S124" s="1126"/>
      <c r="T124" s="1126"/>
      <c r="U124" s="1126"/>
      <c r="V124" s="1126"/>
    </row>
    <row r="125" spans="1:22" ht="14.95" customHeight="1">
      <c r="A125" s="1126" t="s">
        <v>579</v>
      </c>
      <c r="B125" s="1126"/>
      <c r="C125" s="1126"/>
      <c r="D125" s="1126"/>
      <c r="E125" s="1126"/>
      <c r="F125" s="1126"/>
      <c r="G125" s="1126"/>
      <c r="H125" s="1126"/>
      <c r="I125" s="1126"/>
      <c r="J125" s="1126"/>
      <c r="K125" s="1126"/>
      <c r="L125" s="1126"/>
      <c r="M125" s="1126"/>
      <c r="N125" s="1126"/>
      <c r="O125" s="1126"/>
      <c r="P125" s="1126"/>
      <c r="Q125" s="1126"/>
      <c r="R125" s="1126"/>
      <c r="S125" s="1126"/>
      <c r="T125" s="1126"/>
      <c r="U125" s="1126"/>
      <c r="V125" s="1126"/>
    </row>
    <row r="126" spans="1:22" ht="14.95" customHeight="1">
      <c r="A126" s="1126"/>
      <c r="B126" s="1126"/>
      <c r="C126" s="1126"/>
      <c r="D126" s="1126"/>
      <c r="E126" s="1126"/>
      <c r="F126" s="1126"/>
      <c r="G126" s="1126"/>
      <c r="H126" s="1126"/>
      <c r="I126" s="1126"/>
      <c r="J126" s="1126"/>
      <c r="K126" s="1126"/>
      <c r="L126" s="1126"/>
      <c r="M126" s="1126"/>
      <c r="N126" s="1126"/>
      <c r="O126" s="1126"/>
      <c r="P126" s="1126"/>
      <c r="Q126" s="1126"/>
      <c r="R126" s="1126"/>
      <c r="S126" s="1126"/>
      <c r="T126" s="1126"/>
      <c r="U126" s="1126"/>
      <c r="V126" s="1126"/>
    </row>
    <row r="127" spans="1:22" ht="14.95" customHeight="1">
      <c r="A127" s="1176" t="s">
        <v>580</v>
      </c>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4.95" customHeight="1">
      <c r="A128" s="1176"/>
      <c r="B128" s="1176"/>
      <c r="C128" s="1176"/>
      <c r="D128" s="1176"/>
      <c r="E128" s="1176"/>
      <c r="F128" s="1176"/>
      <c r="G128" s="1176"/>
      <c r="H128" s="1176"/>
      <c r="I128" s="1176"/>
      <c r="J128" s="1176"/>
      <c r="K128" s="1176"/>
      <c r="L128" s="1176"/>
      <c r="M128" s="1176"/>
      <c r="N128" s="1176"/>
      <c r="O128" s="1176"/>
      <c r="P128" s="1176"/>
      <c r="Q128" s="1176"/>
      <c r="R128" s="1176"/>
      <c r="S128" s="1176"/>
      <c r="T128" s="1176"/>
      <c r="U128" s="1176"/>
      <c r="V128" s="1176"/>
    </row>
    <row r="129" spans="1:22" ht="14.95" customHeight="1">
      <c r="A129" s="1176" t="s">
        <v>581</v>
      </c>
      <c r="B129" s="1176"/>
      <c r="C129" s="1176"/>
      <c r="D129" s="1176"/>
      <c r="E129" s="1176"/>
      <c r="F129" s="1176"/>
      <c r="G129" s="1176"/>
      <c r="H129" s="1176"/>
      <c r="I129" s="1176"/>
      <c r="J129" s="1176"/>
      <c r="K129" s="1176"/>
      <c r="L129" s="1176"/>
      <c r="M129" s="1176"/>
      <c r="N129" s="1176"/>
      <c r="O129" s="1176"/>
      <c r="P129" s="1176"/>
      <c r="Q129" s="1176"/>
      <c r="R129" s="1176"/>
      <c r="S129" s="1176"/>
      <c r="T129" s="1176"/>
      <c r="U129" s="1176"/>
      <c r="V129" s="1176"/>
    </row>
    <row r="130" spans="1:22" ht="14.95" customHeight="1">
      <c r="A130" s="1176"/>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4.9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4.95" customHeight="1">
      <c r="A132" s="1126" t="s">
        <v>582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6"/>
    </row>
    <row r="133" spans="1:22" ht="14.95" customHeight="1">
      <c r="A133" s="1126" t="s">
        <v>583</v>
      </c>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26"/>
    </row>
    <row r="134" spans="1:22" ht="14.95" customHeight="1">
      <c r="A134" s="1176" t="s">
        <v>584</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14.95" customHeight="1">
      <c r="A135" s="1176" t="s">
        <v>585</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30.75" customHeight="1">
      <c r="A136" s="1176" t="s">
        <v>586</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3" customHeight="1">
      <c r="A137" s="1176" t="s">
        <v>587</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30.75" customHeight="1">
      <c r="A138" s="1176" t="s">
        <v>588</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3" customHeight="1">
      <c r="A139" s="1176" t="s">
        <v>589</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3" customHeight="1">
      <c r="A140" s="1176" t="s">
        <v>590</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3" customHeight="1">
      <c r="A141" s="1176" t="s">
        <v>591</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3" customHeight="1">
      <c r="A142" s="1176" t="s">
        <v>592</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4.3" customHeight="1">
      <c r="A143" s="1176" t="s">
        <v>593</v>
      </c>
      <c r="B143" s="1176"/>
      <c r="C143" s="1176"/>
      <c r="D143" s="1176"/>
      <c r="E143" s="1176"/>
      <c r="F143" s="1176"/>
      <c r="G143" s="1176"/>
      <c r="H143" s="1176"/>
      <c r="I143" s="1176"/>
      <c r="J143" s="1176"/>
      <c r="K143" s="1176"/>
      <c r="L143" s="1176"/>
      <c r="M143" s="1176"/>
      <c r="N143" s="1176"/>
      <c r="O143" s="1176"/>
      <c r="P143" s="1176"/>
      <c r="Q143" s="1176"/>
      <c r="R143" s="1176"/>
      <c r="S143" s="1176"/>
      <c r="T143" s="1176"/>
      <c r="U143" s="1176"/>
      <c r="V143" s="1176"/>
    </row>
    <row r="144" spans="1:22" ht="14.3" customHeight="1">
      <c r="A144" s="1176" t="s">
        <v>594</v>
      </c>
      <c r="B144" s="1176"/>
      <c r="C144" s="1176"/>
      <c r="D144" s="1176"/>
      <c r="E144" s="1176"/>
      <c r="F144" s="1176"/>
      <c r="G144" s="1176"/>
      <c r="H144" s="1176"/>
      <c r="I144" s="1176"/>
      <c r="J144" s="1176"/>
      <c r="K144" s="1176"/>
      <c r="L144" s="1176"/>
      <c r="M144" s="1176"/>
      <c r="N144" s="1176"/>
      <c r="O144" s="1176"/>
      <c r="P144" s="1176"/>
      <c r="Q144" s="1176"/>
      <c r="R144" s="1176"/>
      <c r="S144" s="1176"/>
      <c r="T144" s="1176"/>
      <c r="U144" s="1176"/>
      <c r="V144" s="1176"/>
    </row>
    <row r="145" spans="1:23" ht="14.3" customHeight="1">
      <c r="A145" s="1176" t="s">
        <v>595</v>
      </c>
      <c r="B145" s="1176"/>
      <c r="C145" s="1176"/>
      <c r="D145" s="1176"/>
      <c r="E145" s="1176"/>
      <c r="F145" s="1176"/>
      <c r="G145" s="1176"/>
      <c r="H145" s="1176"/>
      <c r="I145" s="1176"/>
      <c r="J145" s="1176"/>
      <c r="K145" s="1176"/>
      <c r="L145" s="1176"/>
      <c r="M145" s="1176"/>
      <c r="N145" s="1176"/>
      <c r="O145" s="1176"/>
      <c r="P145" s="1176"/>
      <c r="Q145" s="1176"/>
      <c r="R145" s="1176"/>
      <c r="S145" s="1176"/>
      <c r="T145" s="1176"/>
      <c r="U145" s="1176"/>
      <c r="V145" s="1176"/>
    </row>
    <row r="146" spans="1:23">
      <c r="A146" s="1176" t="s">
        <v>596</v>
      </c>
      <c r="B146" s="1176"/>
      <c r="C146" s="1176"/>
      <c r="D146" s="1176"/>
      <c r="E146" s="1176"/>
      <c r="F146" s="1176"/>
      <c r="G146" s="1176"/>
      <c r="H146" s="1176"/>
      <c r="I146" s="1176"/>
      <c r="J146" s="1176"/>
      <c r="K146" s="1176"/>
      <c r="L146" s="1176"/>
      <c r="M146" s="1176"/>
      <c r="N146" s="1176"/>
      <c r="O146" s="1176"/>
      <c r="P146" s="1176"/>
      <c r="Q146" s="1176"/>
      <c r="R146" s="1176"/>
      <c r="S146" s="1176"/>
      <c r="T146" s="1176"/>
      <c r="U146" s="1176"/>
      <c r="V146" s="1176"/>
    </row>
    <row r="147" spans="1:23" ht="14.95" customHeight="1">
      <c r="A147" s="1399" t="s">
        <v>597</v>
      </c>
      <c r="B147" s="1399"/>
      <c r="C147" s="1399"/>
      <c r="D147" s="1399"/>
      <c r="E147" s="1399"/>
      <c r="F147" s="1399"/>
      <c r="G147" s="1399"/>
      <c r="H147" s="1399"/>
      <c r="I147" s="1399"/>
      <c r="J147" s="1399"/>
      <c r="K147" s="1399"/>
      <c r="L147" s="1399"/>
      <c r="M147" s="1399"/>
      <c r="N147" s="1399"/>
      <c r="O147" s="1399"/>
      <c r="P147" s="1399"/>
      <c r="Q147" s="1399"/>
      <c r="R147" s="1399"/>
      <c r="S147" s="1399"/>
      <c r="T147" s="1399"/>
      <c r="U147" s="1399"/>
    </row>
    <row r="148" spans="1:23" ht="30.75" customHeight="1" thickBot="1">
      <c r="B148" s="153"/>
      <c r="C148" s="153"/>
      <c r="D148" s="153"/>
      <c r="E148" s="153"/>
      <c r="F148" s="154"/>
      <c r="G148" s="153"/>
      <c r="H148" s="153"/>
      <c r="I148" s="946"/>
      <c r="J148" s="946"/>
    </row>
    <row r="149" spans="1:23" ht="28.55" customHeight="1" thickBot="1">
      <c r="A149" s="1403" t="s">
        <v>0</v>
      </c>
      <c r="B149" s="1405" t="s">
        <v>1</v>
      </c>
      <c r="C149" s="1407" t="s">
        <v>453</v>
      </c>
      <c r="D149" s="1408"/>
      <c r="E149" s="1408"/>
      <c r="F149" s="1409"/>
      <c r="G149" s="1410" t="s">
        <v>452</v>
      </c>
      <c r="H149" s="1411" t="s">
        <v>598</v>
      </c>
      <c r="I149" s="1412"/>
      <c r="J149" s="1410" t="s">
        <v>599</v>
      </c>
      <c r="K149" s="1411" t="s">
        <v>455</v>
      </c>
      <c r="L149" s="1413"/>
      <c r="M149" s="1416" t="s">
        <v>600</v>
      </c>
      <c r="N149" s="1417"/>
      <c r="O149" s="1417"/>
      <c r="P149" s="1417"/>
      <c r="Q149" s="1417"/>
      <c r="R149" s="1135" t="s">
        <v>601</v>
      </c>
      <c r="S149" s="1136"/>
      <c r="T149" s="1136"/>
      <c r="U149" s="1137"/>
    </row>
    <row r="150" spans="1:23" ht="28.55" customHeight="1" thickBot="1">
      <c r="A150" s="1404"/>
      <c r="B150" s="1406"/>
      <c r="C150" s="1138" t="s">
        <v>602</v>
      </c>
      <c r="D150" s="1139"/>
      <c r="E150" s="155" t="s">
        <v>296</v>
      </c>
      <c r="F150" s="155" t="s">
        <v>297</v>
      </c>
      <c r="G150" s="1334"/>
      <c r="H150" s="1304"/>
      <c r="I150" s="1325"/>
      <c r="J150" s="1334"/>
      <c r="K150" s="1414"/>
      <c r="L150" s="1415"/>
      <c r="M150" s="1140" t="s">
        <v>603</v>
      </c>
      <c r="N150" s="1141"/>
      <c r="O150" s="903" t="s">
        <v>604</v>
      </c>
      <c r="P150" s="1169" t="s">
        <v>605</v>
      </c>
      <c r="Q150" s="1170"/>
      <c r="R150" s="156" t="s">
        <v>1</v>
      </c>
      <c r="S150" s="157" t="s">
        <v>457</v>
      </c>
      <c r="T150" s="158" t="s">
        <v>462</v>
      </c>
      <c r="U150" s="159" t="s">
        <v>301</v>
      </c>
    </row>
    <row r="151" spans="1:23" ht="27.7" customHeight="1">
      <c r="A151" s="1171">
        <v>1</v>
      </c>
      <c r="B151" s="1172">
        <v>39912</v>
      </c>
      <c r="C151" s="1173" t="s">
        <v>606</v>
      </c>
      <c r="D151" s="1173"/>
      <c r="E151" s="1418" t="s">
        <v>607</v>
      </c>
      <c r="F151" s="1419" t="s">
        <v>289</v>
      </c>
      <c r="G151" s="1420" t="s">
        <v>466</v>
      </c>
      <c r="H151" s="1173" t="s">
        <v>492</v>
      </c>
      <c r="I151" s="1173"/>
      <c r="J151" s="1400">
        <v>3500000000</v>
      </c>
      <c r="K151" s="1421" t="s">
        <v>470</v>
      </c>
      <c r="L151" s="1422"/>
      <c r="M151" s="1423">
        <v>40002</v>
      </c>
      <c r="N151" s="1425">
        <v>3</v>
      </c>
      <c r="O151" s="1400">
        <v>-1000000000</v>
      </c>
      <c r="P151" s="1400">
        <f>O151+J151</f>
        <v>2500000000</v>
      </c>
      <c r="Q151" s="1401"/>
      <c r="R151" s="160">
        <v>40137</v>
      </c>
      <c r="S151" s="161" t="s">
        <v>608</v>
      </c>
      <c r="T151" s="161" t="s">
        <v>492</v>
      </c>
      <c r="U151" s="162">
        <v>140000000</v>
      </c>
    </row>
    <row r="152" spans="1:23" ht="27.7" customHeight="1">
      <c r="A152" s="1144"/>
      <c r="B152" s="1146"/>
      <c r="C152" s="1148"/>
      <c r="D152" s="1148"/>
      <c r="E152" s="1150"/>
      <c r="F152" s="1152"/>
      <c r="G152" s="1154"/>
      <c r="H152" s="1148"/>
      <c r="I152" s="1148"/>
      <c r="J152" s="1156"/>
      <c r="K152" s="1158"/>
      <c r="L152" s="1159"/>
      <c r="M152" s="1424"/>
      <c r="N152" s="1426"/>
      <c r="O152" s="1156"/>
      <c r="P152" s="1156"/>
      <c r="Q152" s="1402"/>
      <c r="R152" s="524">
        <v>40220</v>
      </c>
      <c r="S152" s="834" t="s">
        <v>608</v>
      </c>
      <c r="T152" s="834" t="s">
        <v>492</v>
      </c>
      <c r="U152" s="523">
        <v>100000000</v>
      </c>
    </row>
    <row r="153" spans="1:23" ht="30.25" customHeight="1">
      <c r="A153" s="1144"/>
      <c r="B153" s="1146"/>
      <c r="C153" s="1148"/>
      <c r="D153" s="1148"/>
      <c r="E153" s="1150"/>
      <c r="F153" s="1152"/>
      <c r="G153" s="1154"/>
      <c r="H153" s="1148"/>
      <c r="I153" s="1148"/>
      <c r="J153" s="1156"/>
      <c r="K153" s="1158"/>
      <c r="L153" s="1159"/>
      <c r="M153" s="1424"/>
      <c r="N153" s="1426"/>
      <c r="O153" s="1156"/>
      <c r="P153" s="1156"/>
      <c r="Q153" s="1402"/>
      <c r="R153" s="524">
        <v>40241</v>
      </c>
      <c r="S153" s="834" t="s">
        <v>609</v>
      </c>
      <c r="T153" s="834" t="s">
        <v>514</v>
      </c>
      <c r="U153" s="523">
        <v>50000000</v>
      </c>
    </row>
    <row r="154" spans="1:23" s="164" customFormat="1" ht="30.25" customHeight="1">
      <c r="A154" s="1144"/>
      <c r="B154" s="1146"/>
      <c r="C154" s="1148"/>
      <c r="D154" s="1148"/>
      <c r="E154" s="1150"/>
      <c r="F154" s="1152"/>
      <c r="G154" s="1154"/>
      <c r="H154" s="1148"/>
      <c r="I154" s="1148"/>
      <c r="J154" s="1156"/>
      <c r="K154" s="1158"/>
      <c r="L154" s="1159"/>
      <c r="M154" s="940"/>
      <c r="N154" s="941">
        <v>6</v>
      </c>
      <c r="O154" s="904"/>
      <c r="P154" s="1156">
        <v>290000000</v>
      </c>
      <c r="Q154" s="1402"/>
      <c r="R154" s="524">
        <v>40273</v>
      </c>
      <c r="S154" s="834" t="s">
        <v>610</v>
      </c>
      <c r="T154" s="834" t="s">
        <v>611</v>
      </c>
      <c r="U154" s="523">
        <v>56541893</v>
      </c>
      <c r="V154" s="935"/>
      <c r="W154" s="935"/>
    </row>
    <row r="155" spans="1:23" s="164" customFormat="1" ht="14.95" customHeight="1">
      <c r="A155" s="1144">
        <v>2</v>
      </c>
      <c r="B155" s="1146">
        <v>39912</v>
      </c>
      <c r="C155" s="1148" t="s">
        <v>612</v>
      </c>
      <c r="D155" s="1148"/>
      <c r="E155" s="1150" t="s">
        <v>607</v>
      </c>
      <c r="F155" s="1152" t="s">
        <v>289</v>
      </c>
      <c r="G155" s="1154" t="s">
        <v>466</v>
      </c>
      <c r="H155" s="1148" t="s">
        <v>492</v>
      </c>
      <c r="I155" s="1148"/>
      <c r="J155" s="1156">
        <v>1500000000</v>
      </c>
      <c r="K155" s="1158" t="s">
        <v>470</v>
      </c>
      <c r="L155" s="1159"/>
      <c r="M155" s="525">
        <v>40002</v>
      </c>
      <c r="N155" s="941">
        <v>3</v>
      </c>
      <c r="O155" s="835">
        <v>-500000000</v>
      </c>
      <c r="P155" s="1142">
        <f>O155+J155</f>
        <v>1000000000</v>
      </c>
      <c r="Q155" s="1143"/>
      <c r="R155" s="524">
        <v>40246</v>
      </c>
      <c r="S155" s="834" t="s">
        <v>609</v>
      </c>
      <c r="T155" s="834" t="s">
        <v>514</v>
      </c>
      <c r="U155" s="523">
        <v>123076734.86</v>
      </c>
      <c r="V155" s="163"/>
    </row>
    <row r="156" spans="1:23" ht="15.8" customHeight="1" thickBot="1">
      <c r="A156" s="1145"/>
      <c r="B156" s="1147"/>
      <c r="C156" s="1149"/>
      <c r="D156" s="1149"/>
      <c r="E156" s="1151"/>
      <c r="F156" s="1153"/>
      <c r="G156" s="1155"/>
      <c r="H156" s="1149"/>
      <c r="I156" s="1149"/>
      <c r="J156" s="1157"/>
      <c r="K156" s="1160"/>
      <c r="L156" s="1161"/>
      <c r="M156" s="165"/>
      <c r="N156" s="166">
        <v>7</v>
      </c>
      <c r="O156" s="122"/>
      <c r="P156" s="1162">
        <v>123076734.86</v>
      </c>
      <c r="Q156" s="1163"/>
      <c r="R156" s="522">
        <v>40275</v>
      </c>
      <c r="S156" s="521" t="s">
        <v>613</v>
      </c>
      <c r="T156" s="521" t="s">
        <v>611</v>
      </c>
      <c r="U156" s="520">
        <v>44533053.82</v>
      </c>
      <c r="V156" s="163"/>
      <c r="W156" s="164"/>
    </row>
    <row r="157" spans="1:23" ht="15.8" customHeight="1">
      <c r="B157" s="167"/>
      <c r="C157" s="168"/>
      <c r="D157" s="937"/>
      <c r="E157" s="937"/>
      <c r="F157" s="143"/>
      <c r="G157" s="937"/>
      <c r="H157" s="169"/>
      <c r="I157" s="41"/>
      <c r="J157" s="41"/>
      <c r="R157" s="170"/>
      <c r="S157" s="170"/>
      <c r="T157" s="171"/>
      <c r="U157" s="171"/>
    </row>
    <row r="158" spans="1:23" ht="14.95" thickBot="1">
      <c r="A158" s="1164" t="s">
        <v>614</v>
      </c>
      <c r="B158" s="1164"/>
      <c r="C158" s="1164"/>
      <c r="D158" s="948">
        <f>SUM(J151:J155)</f>
        <v>5000000000</v>
      </c>
      <c r="E158" s="937"/>
      <c r="F158" s="143"/>
      <c r="G158" s="1165" t="s">
        <v>615</v>
      </c>
      <c r="H158" s="1165"/>
      <c r="I158" s="1166">
        <v>413076735</v>
      </c>
      <c r="J158" s="1166"/>
      <c r="L158" s="1167" t="s">
        <v>616</v>
      </c>
      <c r="M158" s="1167"/>
      <c r="N158" s="1168">
        <f>SUM(U151:U153,U155)</f>
        <v>413076734.86000001</v>
      </c>
      <c r="O158" s="1168"/>
      <c r="R158" s="1427" t="s">
        <v>617</v>
      </c>
      <c r="S158" s="1427"/>
      <c r="T158" s="1427"/>
      <c r="U158" s="951">
        <f>U154+U156</f>
        <v>101074946.81999999</v>
      </c>
    </row>
    <row r="159" spans="1:23" ht="14.3" customHeight="1" thickTop="1">
      <c r="B159" s="937"/>
      <c r="C159" s="858"/>
      <c r="D159" s="937"/>
      <c r="E159" s="937"/>
      <c r="F159" s="143"/>
      <c r="G159" s="954"/>
      <c r="H159" s="172"/>
      <c r="J159" s="145"/>
    </row>
    <row r="160" spans="1:23" ht="14.3" customHeight="1">
      <c r="B160" s="937"/>
      <c r="C160" s="858"/>
      <c r="D160" s="937"/>
      <c r="E160" s="937"/>
      <c r="F160" s="143"/>
      <c r="G160" s="173"/>
      <c r="H160" s="174"/>
      <c r="J160" s="145"/>
    </row>
    <row r="161" spans="1:22" ht="14.3" customHeight="1">
      <c r="A161" s="1126" t="s">
        <v>618</v>
      </c>
      <c r="B161" s="1126"/>
      <c r="C161" s="1126"/>
      <c r="D161" s="1126"/>
      <c r="E161" s="1126"/>
      <c r="F161" s="1126"/>
      <c r="G161" s="1126"/>
      <c r="H161" s="1126"/>
      <c r="I161" s="1126"/>
      <c r="J161" s="1126"/>
      <c r="K161" s="1126"/>
      <c r="L161" s="1126"/>
      <c r="M161" s="1126"/>
      <c r="N161" s="1126"/>
      <c r="O161" s="1126"/>
      <c r="P161" s="1126"/>
      <c r="Q161" s="1126"/>
      <c r="R161" s="1126"/>
      <c r="S161" s="1126"/>
      <c r="T161" s="1126"/>
      <c r="U161" s="1126"/>
    </row>
    <row r="162" spans="1:22">
      <c r="A162" s="1126" t="s">
        <v>619</v>
      </c>
      <c r="B162" s="1126"/>
      <c r="C162" s="1126"/>
      <c r="D162" s="1126"/>
      <c r="E162" s="1126"/>
      <c r="F162" s="1126"/>
      <c r="G162" s="1126"/>
      <c r="H162" s="1126"/>
      <c r="I162" s="1126"/>
      <c r="J162" s="1126"/>
      <c r="K162" s="1126"/>
      <c r="L162" s="1126"/>
      <c r="M162" s="1126"/>
      <c r="N162" s="1126"/>
      <c r="O162" s="1126"/>
      <c r="P162" s="1126"/>
      <c r="Q162" s="1126"/>
      <c r="R162" s="1126"/>
      <c r="S162" s="1126"/>
      <c r="T162" s="1126"/>
      <c r="U162" s="1126"/>
    </row>
    <row r="163" spans="1:22" ht="14.95" customHeight="1">
      <c r="A163" s="1428" t="s">
        <v>620</v>
      </c>
      <c r="B163" s="1428"/>
      <c r="C163" s="1428"/>
      <c r="D163" s="1428"/>
      <c r="E163" s="1428"/>
      <c r="F163" s="1428"/>
      <c r="G163" s="1428"/>
      <c r="H163" s="1428"/>
      <c r="I163" s="1428"/>
      <c r="J163" s="1428"/>
      <c r="K163" s="1428"/>
      <c r="L163" s="1428"/>
      <c r="M163" s="1428"/>
      <c r="N163" s="1428"/>
      <c r="O163" s="1428"/>
      <c r="P163" s="1428"/>
      <c r="Q163" s="1428"/>
      <c r="R163" s="1428"/>
      <c r="S163" s="1428"/>
      <c r="T163" s="1428"/>
      <c r="U163" s="1428"/>
    </row>
    <row r="164" spans="1:22" ht="14.3" customHeight="1">
      <c r="A164" s="1185" t="s">
        <v>621</v>
      </c>
      <c r="B164" s="1185"/>
      <c r="C164" s="1185"/>
      <c r="D164" s="1185"/>
      <c r="E164" s="1185"/>
      <c r="F164" s="1185"/>
      <c r="G164" s="1185"/>
      <c r="H164" s="1185"/>
      <c r="I164" s="1185"/>
      <c r="J164" s="1185"/>
      <c r="K164" s="1185"/>
      <c r="L164" s="1185"/>
      <c r="M164" s="1185"/>
      <c r="N164" s="1185"/>
      <c r="O164" s="1185"/>
      <c r="P164" s="1185"/>
      <c r="Q164" s="1185"/>
      <c r="R164" s="1185"/>
      <c r="S164" s="1185"/>
      <c r="T164" s="1185"/>
      <c r="U164" s="1185"/>
      <c r="V164" s="925"/>
    </row>
    <row r="165" spans="1:22" ht="14.95" customHeight="1">
      <c r="A165" s="1125" t="s">
        <v>622</v>
      </c>
      <c r="B165" s="1125"/>
      <c r="C165" s="1125"/>
      <c r="D165" s="1125"/>
      <c r="E165" s="1125"/>
      <c r="F165" s="1125"/>
      <c r="G165" s="1125"/>
      <c r="H165" s="1125"/>
      <c r="I165" s="1125"/>
      <c r="J165" s="1125"/>
      <c r="K165" s="1125"/>
      <c r="L165" s="1125"/>
      <c r="M165" s="1125"/>
      <c r="N165" s="1125"/>
      <c r="O165" s="1125"/>
      <c r="P165" s="1125"/>
      <c r="Q165" s="1125"/>
      <c r="R165" s="1125"/>
      <c r="S165" s="1125"/>
      <c r="T165" s="1125"/>
      <c r="U165" s="1125"/>
    </row>
    <row r="166" spans="1:22" ht="14.95" customHeight="1">
      <c r="A166" s="1428" t="s">
        <v>623</v>
      </c>
      <c r="B166" s="1428"/>
      <c r="C166" s="1428"/>
      <c r="D166" s="1428"/>
      <c r="E166" s="1428"/>
      <c r="F166" s="1428"/>
      <c r="G166" s="1428"/>
      <c r="H166" s="1428"/>
      <c r="I166" s="1428"/>
      <c r="J166" s="1428"/>
      <c r="K166" s="1428"/>
      <c r="L166" s="1428"/>
      <c r="M166" s="1428"/>
      <c r="N166" s="1428"/>
      <c r="O166" s="1428"/>
      <c r="P166" s="1428"/>
      <c r="Q166" s="1428"/>
      <c r="R166" s="1428"/>
      <c r="S166" s="1428"/>
      <c r="T166" s="1428"/>
      <c r="U166" s="1428"/>
    </row>
    <row r="167" spans="1:22" ht="14.95" customHeight="1">
      <c r="A167" s="1428" t="s">
        <v>624</v>
      </c>
      <c r="B167" s="1428"/>
      <c r="C167" s="1428"/>
      <c r="D167" s="1428"/>
      <c r="E167" s="1428"/>
      <c r="F167" s="1428"/>
      <c r="G167" s="1428"/>
      <c r="H167" s="1428"/>
      <c r="I167" s="1428"/>
      <c r="J167" s="1428"/>
      <c r="K167" s="1428"/>
      <c r="L167" s="1428"/>
      <c r="M167" s="1428"/>
      <c r="N167" s="1428"/>
      <c r="O167" s="1428"/>
      <c r="P167" s="1428"/>
      <c r="Q167" s="1428"/>
      <c r="R167" s="1428"/>
      <c r="S167" s="1428"/>
      <c r="T167" s="1428"/>
      <c r="U167" s="1428"/>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4.3">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4.3">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4.3">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4.3">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4.3">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4.3">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4.3">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4.3">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4.3">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4.3">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4.3">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4.3">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4.3">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4.3">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4.3">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4.3">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4.3">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4.3">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4.3">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4.3">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4.3">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4.3">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4.3">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4.3">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4.3">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4.3">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4.3">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4.3">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4.3">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4.3">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428"/>
      <c r="B201" s="1428"/>
      <c r="C201" s="1428"/>
      <c r="D201" s="1428"/>
      <c r="E201" s="1428"/>
      <c r="F201" s="1428"/>
      <c r="G201" s="1428"/>
      <c r="H201" s="1428"/>
      <c r="I201" s="1428"/>
      <c r="J201" s="1428"/>
      <c r="K201" s="1428"/>
      <c r="L201" s="1428"/>
      <c r="M201" s="1428"/>
      <c r="N201" s="1428"/>
      <c r="O201" s="1428"/>
      <c r="P201" s="1428"/>
      <c r="Q201" s="1428"/>
      <c r="R201" s="1428"/>
      <c r="S201" s="1428"/>
      <c r="T201" s="1428"/>
      <c r="U201" s="1428"/>
      <c r="V201" s="1428"/>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428"/>
      <c r="B203" s="1428"/>
      <c r="C203" s="1428"/>
      <c r="D203" s="1428"/>
      <c r="E203" s="1428"/>
      <c r="F203" s="1428"/>
      <c r="G203" s="1428"/>
      <c r="H203" s="1428"/>
      <c r="I203" s="1428"/>
      <c r="J203" s="1428"/>
      <c r="K203" s="1428"/>
      <c r="L203" s="1428"/>
      <c r="M203" s="1428"/>
      <c r="N203" s="1428"/>
      <c r="O203" s="1428"/>
      <c r="P203" s="1428"/>
      <c r="Q203" s="1428"/>
      <c r="R203" s="1428"/>
      <c r="S203" s="1428"/>
      <c r="T203" s="1428"/>
      <c r="U203" s="1428"/>
      <c r="V203" s="1428"/>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428"/>
      <c r="B205" s="1428"/>
      <c r="C205" s="1428"/>
      <c r="D205" s="1428"/>
      <c r="E205" s="1428"/>
      <c r="F205" s="1428"/>
      <c r="G205" s="1428"/>
      <c r="H205" s="1428"/>
      <c r="I205" s="1428"/>
      <c r="J205" s="1428"/>
      <c r="K205" s="1428"/>
      <c r="L205" s="1428"/>
      <c r="M205" s="1428"/>
      <c r="N205" s="1428"/>
      <c r="O205" s="1428"/>
      <c r="P205" s="1428"/>
      <c r="Q205" s="1428"/>
      <c r="R205" s="1428"/>
      <c r="S205" s="1428"/>
      <c r="T205" s="1428"/>
      <c r="U205" s="1428"/>
      <c r="V205" s="1428"/>
    </row>
    <row r="206" spans="1:22">
      <c r="A206" s="1126"/>
      <c r="B206" s="1126"/>
      <c r="C206" s="1126"/>
      <c r="D206" s="1126"/>
      <c r="E206" s="1126"/>
      <c r="F206" s="1126"/>
      <c r="G206" s="1126"/>
      <c r="H206" s="1126"/>
      <c r="I206" s="1126"/>
      <c r="J206" s="1126"/>
      <c r="K206" s="1126"/>
      <c r="L206" s="1126"/>
      <c r="M206" s="1126"/>
      <c r="N206" s="1126"/>
      <c r="O206" s="1126"/>
      <c r="P206" s="1126"/>
      <c r="Q206" s="1126"/>
      <c r="R206" s="1126"/>
      <c r="S206" s="1126"/>
      <c r="T206" s="1126"/>
      <c r="U206" s="1126"/>
      <c r="V206" s="1126"/>
    </row>
    <row r="207" spans="1:22">
      <c r="A207" s="1126"/>
      <c r="B207" s="1126"/>
      <c r="C207" s="1126"/>
      <c r="D207" s="1126"/>
      <c r="E207" s="1126"/>
      <c r="F207" s="1126"/>
      <c r="G207" s="1126"/>
      <c r="H207" s="1126"/>
      <c r="I207" s="1126"/>
      <c r="J207" s="1126"/>
      <c r="K207" s="1126"/>
      <c r="L207" s="1126"/>
      <c r="M207" s="1126"/>
      <c r="N207" s="1126"/>
      <c r="O207" s="1126"/>
      <c r="P207" s="1126"/>
      <c r="Q207" s="1126"/>
      <c r="R207" s="1126"/>
      <c r="S207" s="1126"/>
      <c r="T207" s="1126"/>
      <c r="U207" s="1126"/>
      <c r="V207" s="1126"/>
    </row>
    <row r="208" spans="1:22">
      <c r="A208" s="1126"/>
      <c r="B208" s="1126"/>
      <c r="C208" s="1126"/>
      <c r="D208" s="1126"/>
      <c r="E208" s="1126"/>
      <c r="F208" s="1126"/>
      <c r="G208" s="1126"/>
      <c r="H208" s="1126"/>
      <c r="I208" s="1126"/>
      <c r="J208" s="1126"/>
      <c r="K208" s="1126"/>
      <c r="L208" s="1126"/>
      <c r="M208" s="1126"/>
      <c r="N208" s="1126"/>
      <c r="O208" s="1126"/>
      <c r="P208" s="1126"/>
      <c r="Q208" s="1126"/>
      <c r="R208" s="1126"/>
      <c r="S208" s="1126"/>
      <c r="T208" s="1126"/>
      <c r="U208" s="1126"/>
      <c r="V208" s="1126"/>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26"/>
      <c r="B210" s="1126"/>
      <c r="C210" s="1126"/>
      <c r="D210" s="1126"/>
      <c r="E210" s="1126"/>
      <c r="F210" s="1126"/>
      <c r="G210" s="1126"/>
      <c r="H210" s="1126"/>
      <c r="I210" s="1126"/>
      <c r="J210" s="1126"/>
      <c r="K210" s="1126"/>
      <c r="L210" s="1126"/>
      <c r="M210" s="1126"/>
      <c r="N210" s="1126"/>
      <c r="O210" s="1126"/>
      <c r="P210" s="1126"/>
      <c r="Q210" s="1126"/>
      <c r="R210" s="1126"/>
      <c r="S210" s="1126"/>
      <c r="T210" s="1126"/>
      <c r="U210" s="1126"/>
      <c r="V210" s="1126"/>
    </row>
    <row r="211" spans="1:22">
      <c r="A211" s="1126"/>
      <c r="B211" s="1126"/>
      <c r="C211" s="1126"/>
      <c r="D211" s="1126"/>
      <c r="E211" s="1126"/>
      <c r="F211" s="1126"/>
      <c r="G211" s="1126"/>
      <c r="H211" s="1126"/>
      <c r="I211" s="1126"/>
      <c r="J211" s="1126"/>
      <c r="K211" s="1126"/>
      <c r="L211" s="1126"/>
      <c r="M211" s="1126"/>
      <c r="N211" s="1126"/>
      <c r="O211" s="1126"/>
      <c r="P211" s="1126"/>
      <c r="Q211" s="1126"/>
      <c r="R211" s="1126"/>
      <c r="S211" s="1126"/>
      <c r="T211" s="1126"/>
      <c r="U211" s="1126"/>
      <c r="V211" s="1126"/>
    </row>
    <row r="212" spans="1:22">
      <c r="A212" s="1126"/>
      <c r="B212" s="1126"/>
      <c r="C212" s="1126"/>
      <c r="D212" s="1126"/>
      <c r="E212" s="1126"/>
      <c r="F212" s="1126"/>
      <c r="G212" s="1126"/>
      <c r="H212" s="1126"/>
      <c r="I212" s="1126"/>
      <c r="J212" s="1126"/>
      <c r="K212" s="1126"/>
      <c r="L212" s="1126"/>
      <c r="M212" s="1126"/>
      <c r="N212" s="1126"/>
      <c r="O212" s="1126"/>
      <c r="P212" s="1126"/>
      <c r="Q212" s="1126"/>
      <c r="R212" s="1126"/>
      <c r="S212" s="1126"/>
      <c r="T212" s="1126"/>
      <c r="U212" s="1126"/>
      <c r="V212" s="1126"/>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428"/>
      <c r="B214" s="1428"/>
      <c r="C214" s="1428"/>
      <c r="D214" s="1428"/>
      <c r="E214" s="1428"/>
      <c r="F214" s="1428"/>
      <c r="G214" s="1428"/>
      <c r="H214" s="1428"/>
      <c r="I214" s="1428"/>
      <c r="J214" s="1428"/>
      <c r="K214" s="1428"/>
      <c r="L214" s="1428"/>
      <c r="M214" s="1428"/>
      <c r="N214" s="1428"/>
      <c r="O214" s="1428"/>
      <c r="P214" s="1428"/>
      <c r="Q214" s="1428"/>
      <c r="R214" s="1428"/>
      <c r="S214" s="1428"/>
      <c r="T214" s="1428"/>
      <c r="U214" s="1428"/>
      <c r="V214" s="1428"/>
    </row>
    <row r="215" spans="1:22">
      <c r="A215" s="1126"/>
      <c r="B215" s="1126"/>
      <c r="C215" s="1126"/>
      <c r="D215" s="1126"/>
      <c r="E215" s="1126"/>
      <c r="F215" s="1126"/>
      <c r="G215" s="1126"/>
      <c r="H215" s="1126"/>
      <c r="I215" s="1126"/>
      <c r="J215" s="1126"/>
      <c r="K215" s="1126"/>
      <c r="L215" s="1126"/>
      <c r="M215" s="1126"/>
      <c r="N215" s="1126"/>
      <c r="O215" s="1126"/>
      <c r="P215" s="1126"/>
      <c r="Q215" s="1126"/>
      <c r="R215" s="1126"/>
      <c r="S215" s="1126"/>
      <c r="T215" s="1126"/>
      <c r="U215" s="1126"/>
      <c r="V215" s="1126"/>
    </row>
    <row r="216" spans="1:22">
      <c r="A216" s="1126"/>
      <c r="B216" s="1126"/>
      <c r="C216" s="1126"/>
      <c r="D216" s="1126"/>
      <c r="E216" s="1126"/>
      <c r="F216" s="1126"/>
      <c r="G216" s="1126"/>
      <c r="H216" s="1126"/>
      <c r="I216" s="1126"/>
      <c r="J216" s="1126"/>
      <c r="K216" s="1126"/>
      <c r="L216" s="1126"/>
      <c r="M216" s="1126"/>
      <c r="N216" s="1126"/>
      <c r="O216" s="1126"/>
      <c r="P216" s="1126"/>
      <c r="Q216" s="1126"/>
      <c r="R216" s="1126"/>
      <c r="S216" s="1126"/>
      <c r="T216" s="1126"/>
      <c r="U216" s="1126"/>
      <c r="V216" s="1126"/>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26"/>
      <c r="B218" s="1126"/>
      <c r="C218" s="1126"/>
      <c r="D218" s="1126"/>
      <c r="E218" s="1126"/>
      <c r="F218" s="1126"/>
      <c r="G218" s="1126"/>
      <c r="H218" s="1126"/>
      <c r="I218" s="1126"/>
      <c r="J218" s="1126"/>
      <c r="K218" s="1126"/>
      <c r="L218" s="1126"/>
      <c r="M218" s="1126"/>
      <c r="N218" s="1126"/>
      <c r="O218" s="1126"/>
      <c r="P218" s="1126"/>
      <c r="Q218" s="1126"/>
      <c r="R218" s="1126"/>
      <c r="S218" s="1126"/>
      <c r="T218" s="1126"/>
      <c r="U218" s="1126"/>
      <c r="V218" s="1126"/>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26"/>
      <c r="B220" s="1126"/>
      <c r="C220" s="1126"/>
      <c r="D220" s="1126"/>
      <c r="E220" s="1126"/>
      <c r="F220" s="1126"/>
      <c r="G220" s="1126"/>
      <c r="H220" s="1126"/>
      <c r="I220" s="1126"/>
      <c r="J220" s="1126"/>
      <c r="K220" s="1126"/>
      <c r="L220" s="1126"/>
      <c r="M220" s="1126"/>
      <c r="N220" s="1126"/>
      <c r="O220" s="1126"/>
      <c r="P220" s="1126"/>
      <c r="Q220" s="1126"/>
      <c r="R220" s="1126"/>
      <c r="S220" s="1126"/>
      <c r="T220" s="1126"/>
      <c r="U220" s="1126"/>
      <c r="V220" s="1126"/>
    </row>
    <row r="221" spans="1:22">
      <c r="A221" s="1126"/>
      <c r="B221" s="1126"/>
      <c r="C221" s="1126"/>
      <c r="D221" s="1126"/>
      <c r="E221" s="1126"/>
      <c r="F221" s="1126"/>
      <c r="G221" s="1126"/>
      <c r="H221" s="1126"/>
      <c r="I221" s="1126"/>
      <c r="J221" s="1126"/>
      <c r="K221" s="1126"/>
      <c r="L221" s="1126"/>
      <c r="M221" s="1126"/>
      <c r="N221" s="1126"/>
      <c r="O221" s="1126"/>
      <c r="P221" s="1126"/>
      <c r="Q221" s="1126"/>
      <c r="R221" s="1126"/>
      <c r="S221" s="1126"/>
      <c r="T221" s="1126"/>
      <c r="U221" s="1126"/>
      <c r="V221" s="1126"/>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26"/>
      <c r="B223" s="1126"/>
      <c r="C223" s="1126"/>
      <c r="D223" s="1126"/>
      <c r="E223" s="1126"/>
      <c r="F223" s="1126"/>
      <c r="G223" s="1126"/>
      <c r="H223" s="1126"/>
      <c r="I223" s="1126"/>
      <c r="J223" s="1126"/>
      <c r="K223" s="1126"/>
      <c r="L223" s="1126"/>
      <c r="M223" s="1126"/>
      <c r="N223" s="1126"/>
      <c r="O223" s="1126"/>
      <c r="P223" s="1126"/>
      <c r="Q223" s="1126"/>
      <c r="R223" s="1126"/>
      <c r="S223" s="1126"/>
      <c r="T223" s="1126"/>
      <c r="U223" s="1126"/>
      <c r="V223" s="1126"/>
    </row>
    <row r="823" spans="4:9">
      <c r="D823" s="935"/>
      <c r="E823" s="935"/>
      <c r="F823" s="935" t="s">
        <v>625</v>
      </c>
      <c r="H823" s="935"/>
      <c r="I823" s="935"/>
    </row>
  </sheetData>
  <mergeCells count="245">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118:V119"/>
    <mergeCell ref="A120:V120"/>
    <mergeCell ref="A121:V122"/>
    <mergeCell ref="A124:V124"/>
    <mergeCell ref="A125:V126"/>
    <mergeCell ref="A127:V128"/>
    <mergeCell ref="A129:V131"/>
    <mergeCell ref="A146:V146"/>
    <mergeCell ref="A147:U147"/>
    <mergeCell ref="A145:V1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9" t="s">
        <v>626</v>
      </c>
      <c r="C1" s="1429"/>
      <c r="D1" s="1429"/>
      <c r="E1" s="1429"/>
      <c r="F1" s="1429"/>
      <c r="G1" s="178"/>
      <c r="H1" s="178"/>
      <c r="I1" s="178"/>
    </row>
    <row r="2" spans="2:12" ht="14.3">
      <c r="B2" s="1429" t="s">
        <v>430</v>
      </c>
      <c r="C2" s="1429"/>
      <c r="D2" s="1429"/>
      <c r="E2" s="1429"/>
      <c r="F2" s="1429"/>
      <c r="G2" s="178"/>
      <c r="H2" s="178"/>
      <c r="I2" s="178"/>
    </row>
    <row r="3" spans="2:12" ht="14.9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5" customHeight="1">
      <c r="B5" s="182" t="s">
        <v>629</v>
      </c>
      <c r="C5" s="760">
        <v>3</v>
      </c>
      <c r="D5" s="599">
        <v>28.048999999999999</v>
      </c>
      <c r="E5" s="598">
        <v>58392078</v>
      </c>
      <c r="F5" s="183">
        <v>1637839843.6800001</v>
      </c>
      <c r="G5" s="21"/>
      <c r="H5" s="22"/>
      <c r="I5" s="23"/>
    </row>
    <row r="6" spans="2:12" s="754" customFormat="1" ht="30.25" customHeight="1">
      <c r="B6" s="597" t="s">
        <v>630</v>
      </c>
      <c r="C6" s="760">
        <v>4</v>
      </c>
      <c r="D6" s="759">
        <v>34.646099999999997</v>
      </c>
      <c r="E6" s="598">
        <v>110336510</v>
      </c>
      <c r="F6" s="596">
        <v>3822724831.6700001</v>
      </c>
      <c r="H6" s="22"/>
      <c r="I6" s="20"/>
    </row>
    <row r="7" spans="2:12" s="754" customFormat="1" ht="30.25" customHeight="1">
      <c r="B7" s="597" t="s">
        <v>631</v>
      </c>
      <c r="C7" s="760">
        <v>5</v>
      </c>
      <c r="D7" s="759">
        <v>36.508699999999997</v>
      </c>
      <c r="E7" s="758">
        <v>70214460</v>
      </c>
      <c r="F7" s="596">
        <v>2563441956.2800002</v>
      </c>
      <c r="H7" s="24"/>
      <c r="I7" s="24"/>
    </row>
    <row r="8" spans="2:12" s="754" customFormat="1" ht="30.25" customHeight="1">
      <c r="B8" s="184" t="s">
        <v>632</v>
      </c>
      <c r="C8" s="185">
        <v>6</v>
      </c>
      <c r="D8" s="186">
        <v>38.822800000000001</v>
      </c>
      <c r="E8" s="758">
        <v>31122206</v>
      </c>
      <c r="F8" s="187">
        <v>1208249982.0599999</v>
      </c>
      <c r="H8" s="24"/>
      <c r="I8" s="20"/>
    </row>
    <row r="9" spans="2:12" s="754" customFormat="1" ht="30.25" customHeight="1" thickBot="1">
      <c r="B9" s="31"/>
      <c r="C9" s="31"/>
      <c r="E9" s="188" t="s">
        <v>438</v>
      </c>
      <c r="F9" s="189">
        <f>SUM(F5:F8)</f>
        <v>9232256613.6900005</v>
      </c>
      <c r="G9" s="190"/>
      <c r="H9" s="191"/>
      <c r="K9" s="20"/>
      <c r="L9" s="20"/>
    </row>
    <row r="10" spans="2:12" s="754" customFormat="1" ht="14.3" thickTop="1">
      <c r="C10" s="755"/>
      <c r="E10" s="36"/>
      <c r="F10" s="20"/>
    </row>
    <row r="11" spans="2:12" s="754" customFormat="1">
      <c r="C11" s="755"/>
      <c r="E11" s="36"/>
      <c r="F11" s="20"/>
    </row>
    <row r="12" spans="2:12" s="754" customFormat="1">
      <c r="B12" s="1127" t="s">
        <v>633</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2.950000000000003" customHeight="1">
      <c r="B14" s="1176" t="s">
        <v>635</v>
      </c>
      <c r="C14" s="1176"/>
      <c r="D14" s="1176"/>
      <c r="E14" s="1176"/>
      <c r="F14" s="1176"/>
      <c r="G14" s="1176"/>
      <c r="H14" s="1176"/>
      <c r="I14" s="1176"/>
    </row>
    <row r="15" spans="2:12" s="754" customFormat="1" ht="47.25" customHeight="1">
      <c r="B15" s="1176" t="s">
        <v>636</v>
      </c>
      <c r="C15" s="1176"/>
      <c r="D15" s="1176"/>
      <c r="E15" s="1176"/>
      <c r="F15" s="1176"/>
      <c r="G15" s="1176"/>
      <c r="H15" s="1176"/>
      <c r="I15" s="1176"/>
    </row>
    <row r="16" spans="2:12" s="754" customFormat="1" ht="42.8" customHeight="1">
      <c r="B16" s="1176" t="s">
        <v>637</v>
      </c>
      <c r="C16" s="1176"/>
      <c r="D16" s="1176"/>
      <c r="E16" s="1176"/>
      <c r="F16" s="1176"/>
      <c r="G16" s="1176"/>
      <c r="H16" s="1176"/>
      <c r="I16" s="1176"/>
    </row>
    <row r="17" spans="2:9" s="754" customFormat="1" ht="32.299999999999997" customHeight="1">
      <c r="B17" s="1176" t="s">
        <v>638</v>
      </c>
      <c r="C17" s="1176"/>
      <c r="D17" s="1176"/>
      <c r="E17" s="1176"/>
      <c r="F17" s="1176"/>
      <c r="G17" s="1176"/>
      <c r="H17" s="1176"/>
      <c r="I17" s="1176"/>
    </row>
    <row r="18" spans="2:9" s="754" customFormat="1">
      <c r="B18" s="1176"/>
      <c r="C18" s="1176"/>
      <c r="D18" s="1176"/>
      <c r="E18" s="1176"/>
      <c r="F18" s="1176"/>
      <c r="G18" s="1176"/>
      <c r="H18" s="1176"/>
      <c r="I18" s="1176"/>
    </row>
    <row r="19" spans="2:9" s="754" customFormat="1">
      <c r="B19" s="1176"/>
      <c r="C19" s="1176"/>
      <c r="D19" s="1176"/>
      <c r="E19" s="1176"/>
      <c r="F19" s="1176"/>
      <c r="G19" s="1176"/>
      <c r="H19" s="1176"/>
      <c r="I19" s="1176"/>
    </row>
    <row r="20" spans="2:9" s="754" customFormat="1">
      <c r="B20" s="1176"/>
      <c r="C20" s="1176"/>
      <c r="D20" s="1176"/>
      <c r="E20" s="1176"/>
      <c r="F20" s="1176"/>
      <c r="G20" s="1176"/>
      <c r="H20" s="1176"/>
      <c r="I20" s="1176"/>
    </row>
    <row r="21" spans="2:9" ht="14.3" customHeight="1">
      <c r="B21" s="1176"/>
      <c r="C21" s="1176"/>
      <c r="D21" s="1176"/>
      <c r="E21" s="1176"/>
      <c r="F21" s="1176"/>
      <c r="G21" s="1176"/>
      <c r="H21" s="1176"/>
      <c r="I21" s="1176"/>
    </row>
    <row r="22" spans="2:9">
      <c r="B22" s="1176"/>
      <c r="C22" s="1176"/>
      <c r="D22" s="1176"/>
      <c r="E22" s="1176"/>
      <c r="F22" s="1176"/>
      <c r="G22" s="1176"/>
      <c r="H22" s="1176"/>
      <c r="I22" s="1176"/>
    </row>
    <row r="26" spans="2:9" ht="14.3">
      <c r="E26" s="39"/>
    </row>
    <row r="27" spans="2:9">
      <c r="E27" s="42"/>
      <c r="G27" s="44"/>
    </row>
    <row r="28" spans="2:9">
      <c r="G28" s="45"/>
    </row>
    <row r="29" spans="2:9" ht="14.3">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25" defaultRowHeight="13.6"/>
  <cols>
    <col min="1" max="1" width="2.75" style="756" customWidth="1"/>
    <col min="2" max="2" width="12.75" style="37" customWidth="1"/>
    <col min="3" max="3" width="2.75" style="37" customWidth="1"/>
    <col min="4" max="4" width="26.75" style="38" customWidth="1"/>
    <col min="5" max="5" width="30.875" style="756" customWidth="1"/>
    <col min="6" max="6" width="28.75" style="40" customWidth="1"/>
    <col min="7" max="7" width="30.375" style="41" customWidth="1"/>
    <col min="8" max="8" width="24.375" style="41" customWidth="1"/>
    <col min="9" max="9" width="28.25" style="756" customWidth="1"/>
    <col min="10" max="16384" width="9.125" style="756"/>
  </cols>
  <sheetData>
    <row r="1" spans="2:12" ht="14.3">
      <c r="B1" s="1429" t="s">
        <v>639</v>
      </c>
      <c r="C1" s="1429"/>
      <c r="D1" s="1429"/>
      <c r="E1" s="1429"/>
      <c r="F1" s="1429"/>
      <c r="G1" s="178"/>
      <c r="H1" s="178"/>
      <c r="I1" s="178"/>
    </row>
    <row r="2" spans="2:12" ht="14.3">
      <c r="B2" s="1429" t="s">
        <v>430</v>
      </c>
      <c r="C2" s="1429"/>
      <c r="D2" s="1429"/>
      <c r="E2" s="1429"/>
      <c r="F2" s="1429"/>
      <c r="G2" s="178"/>
      <c r="H2" s="178"/>
      <c r="I2" s="178"/>
    </row>
    <row r="3" spans="2:12" ht="14.95" thickBot="1">
      <c r="B3" s="178"/>
      <c r="C3" s="179"/>
      <c r="D3" s="178"/>
      <c r="E3" s="178"/>
      <c r="F3" s="178"/>
      <c r="G3" s="178"/>
      <c r="H3" s="178"/>
    </row>
    <row r="4" spans="2:12" s="20" customFormat="1" ht="39.75" customHeight="1">
      <c r="B4" s="1430" t="s">
        <v>1</v>
      </c>
      <c r="C4" s="1431"/>
      <c r="D4" s="180" t="s">
        <v>627</v>
      </c>
      <c r="E4" s="18" t="s">
        <v>432</v>
      </c>
      <c r="F4" s="181" t="s">
        <v>628</v>
      </c>
    </row>
    <row r="5" spans="2:12" s="754" customFormat="1" ht="30.25" customHeight="1">
      <c r="B5" s="182" t="s">
        <v>640</v>
      </c>
      <c r="C5" s="760">
        <v>3</v>
      </c>
      <c r="D5" s="599">
        <v>24.598500000000001</v>
      </c>
      <c r="E5" s="598">
        <v>8890000</v>
      </c>
      <c r="F5" s="183">
        <v>218680700.09999999</v>
      </c>
      <c r="G5" s="21"/>
      <c r="H5" s="22"/>
      <c r="I5" s="23"/>
    </row>
    <row r="6" spans="2:12" s="754" customFormat="1" ht="30.25" customHeight="1">
      <c r="B6" s="597" t="s">
        <v>641</v>
      </c>
      <c r="C6" s="760">
        <v>4</v>
      </c>
      <c r="D6" s="759">
        <v>21.823399999999999</v>
      </c>
      <c r="E6" s="598">
        <v>11249044</v>
      </c>
      <c r="F6" s="596">
        <v>245492604.60280001</v>
      </c>
      <c r="H6" s="22"/>
      <c r="I6" s="20"/>
    </row>
    <row r="7" spans="2:12" s="754" customFormat="1" ht="30.25" customHeight="1">
      <c r="B7" s="597"/>
      <c r="C7" s="760"/>
      <c r="D7" s="759"/>
      <c r="E7" s="758"/>
      <c r="F7" s="596"/>
      <c r="H7" s="24"/>
      <c r="I7" s="24"/>
    </row>
    <row r="8" spans="2:12" s="754" customFormat="1" ht="30.25" customHeight="1">
      <c r="B8" s="184"/>
      <c r="C8" s="185"/>
      <c r="D8" s="186"/>
      <c r="E8" s="758"/>
      <c r="F8" s="187"/>
      <c r="H8" s="24"/>
      <c r="I8" s="20"/>
    </row>
    <row r="9" spans="2:12" s="754" customFormat="1" ht="30.25" customHeight="1" thickBot="1">
      <c r="B9" s="31"/>
      <c r="C9" s="31"/>
      <c r="E9" s="188" t="s">
        <v>438</v>
      </c>
      <c r="F9" s="189">
        <f>SUM(F5:F8)</f>
        <v>464173304.70280004</v>
      </c>
      <c r="G9" s="190"/>
      <c r="H9" s="191"/>
      <c r="K9" s="20"/>
      <c r="L9" s="20"/>
    </row>
    <row r="10" spans="2:12" s="754" customFormat="1" ht="14.3" thickTop="1">
      <c r="C10" s="755"/>
      <c r="E10" s="36"/>
      <c r="F10" s="20"/>
    </row>
    <row r="11" spans="2:12" s="754" customFormat="1">
      <c r="C11" s="755"/>
      <c r="E11" s="36"/>
      <c r="F11" s="20"/>
    </row>
    <row r="12" spans="2:12" s="754" customFormat="1">
      <c r="B12" s="1127" t="s">
        <v>642</v>
      </c>
      <c r="C12" s="1127"/>
      <c r="D12" s="1127"/>
      <c r="E12" s="1127"/>
      <c r="F12" s="1127"/>
      <c r="G12" s="1127"/>
      <c r="H12" s="1127"/>
      <c r="I12" s="1127"/>
    </row>
    <row r="13" spans="2:12" s="754" customFormat="1">
      <c r="B13" s="1128" t="s">
        <v>634</v>
      </c>
      <c r="C13" s="1128"/>
      <c r="D13" s="1128"/>
      <c r="E13" s="1128"/>
      <c r="F13" s="1128"/>
      <c r="G13" s="1128"/>
      <c r="H13" s="1128"/>
      <c r="I13" s="1128"/>
    </row>
    <row r="14" spans="2:12" s="754" customFormat="1" ht="32.950000000000003" customHeight="1">
      <c r="B14" s="1176" t="s">
        <v>643</v>
      </c>
      <c r="C14" s="1176"/>
      <c r="D14" s="1176"/>
      <c r="E14" s="1176"/>
      <c r="F14" s="1176"/>
      <c r="G14" s="1176"/>
      <c r="H14" s="1176"/>
      <c r="I14" s="1176"/>
    </row>
    <row r="15" spans="2:12" s="754" customFormat="1" ht="30.25" customHeight="1">
      <c r="B15" s="1176" t="s">
        <v>644</v>
      </c>
      <c r="C15" s="1176"/>
      <c r="D15" s="1176"/>
      <c r="E15" s="1176"/>
      <c r="F15" s="1176"/>
      <c r="G15" s="1176"/>
      <c r="H15" s="1176"/>
      <c r="I15" s="1176"/>
    </row>
    <row r="16" spans="2:12" s="754" customFormat="1">
      <c r="B16" s="1176"/>
      <c r="C16" s="1176"/>
      <c r="D16" s="1176"/>
      <c r="E16" s="1176"/>
      <c r="F16" s="1176"/>
      <c r="G16" s="1176"/>
      <c r="H16" s="1176"/>
      <c r="I16" s="1176"/>
    </row>
    <row r="17" spans="2:9" s="754" customFormat="1">
      <c r="B17" s="1176"/>
      <c r="C17" s="1176"/>
      <c r="D17" s="1176"/>
      <c r="E17" s="1176"/>
      <c r="F17" s="1176"/>
      <c r="G17" s="1176"/>
      <c r="H17" s="1176"/>
      <c r="I17" s="1176"/>
    </row>
    <row r="18" spans="2:9" ht="14.3" customHeight="1">
      <c r="B18" s="1176"/>
      <c r="C18" s="1176"/>
      <c r="D18" s="1176"/>
      <c r="E18" s="1176"/>
      <c r="F18" s="1176"/>
      <c r="G18" s="1176"/>
      <c r="H18" s="1176"/>
      <c r="I18" s="1176"/>
    </row>
    <row r="19" spans="2:9">
      <c r="B19" s="1176"/>
      <c r="C19" s="1176"/>
      <c r="D19" s="1176"/>
      <c r="E19" s="1176"/>
      <c r="F19" s="1176"/>
      <c r="G19" s="1176"/>
      <c r="H19" s="1176"/>
      <c r="I19" s="1176"/>
    </row>
    <row r="23" spans="2:9" ht="14.3">
      <c r="E23" s="39"/>
    </row>
    <row r="24" spans="2:9">
      <c r="E24" s="42"/>
      <c r="G24" s="44"/>
    </row>
    <row r="25" spans="2:9">
      <c r="G25" s="45"/>
    </row>
    <row r="26" spans="2:9" ht="14.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25" defaultRowHeight="13.6"/>
  <cols>
    <col min="1" max="1" width="11.375" style="490" customWidth="1"/>
    <col min="2" max="2" width="12" style="490" bestFit="1" customWidth="1"/>
    <col min="3" max="3" width="25.125" style="490" bestFit="1" customWidth="1"/>
    <col min="4" max="4" width="9.875" style="490" bestFit="1" customWidth="1"/>
    <col min="5" max="5" width="6.25" style="490" bestFit="1" customWidth="1"/>
    <col min="6" max="6" width="16.75" style="490" bestFit="1" customWidth="1"/>
    <col min="7" max="7" width="24.25" style="490" customWidth="1"/>
    <col min="8" max="8" width="23.875" style="490" bestFit="1" customWidth="1"/>
    <col min="9" max="9" width="15.375" style="490" customWidth="1"/>
    <col min="10" max="10" width="17.875" style="490" customWidth="1"/>
    <col min="11" max="11" width="2.25" style="490" bestFit="1" customWidth="1"/>
    <col min="12" max="12" width="20.25" style="490" customWidth="1"/>
    <col min="13" max="13" width="18.375" style="490" bestFit="1" customWidth="1"/>
    <col min="14" max="14" width="26.75" style="490" customWidth="1"/>
    <col min="15" max="15" width="23.25" style="490" customWidth="1"/>
    <col min="16" max="16" width="2.375" style="490" bestFit="1" customWidth="1"/>
    <col min="17" max="17" width="17.125" style="490" bestFit="1" customWidth="1"/>
    <col min="18" max="18" width="20.125" style="490" bestFit="1" customWidth="1"/>
    <col min="19" max="19" width="11.375" style="490" bestFit="1" customWidth="1"/>
    <col min="20" max="20" width="27.375" style="490" customWidth="1"/>
    <col min="21" max="21" width="18" style="490" bestFit="1" customWidth="1"/>
    <col min="22" max="22" width="22.375" style="490" customWidth="1"/>
    <col min="23" max="23" width="16.375" style="490" bestFit="1" customWidth="1"/>
    <col min="24" max="24" width="9.125" style="490"/>
    <col min="25" max="25" width="20" style="490" bestFit="1" customWidth="1"/>
    <col min="26" max="26" width="17.875" style="490" bestFit="1" customWidth="1"/>
    <col min="27" max="27" width="20" style="490" bestFit="1" customWidth="1"/>
    <col min="28" max="16384" width="9.125" style="490"/>
  </cols>
  <sheetData>
    <row r="1" spans="1:27" s="499" customFormat="1" ht="14.3">
      <c r="A1" s="1478" t="s">
        <v>645</v>
      </c>
      <c r="B1" s="1478"/>
      <c r="C1" s="1478"/>
      <c r="D1" s="1478"/>
      <c r="E1" s="1478"/>
      <c r="F1" s="1478"/>
      <c r="G1" s="1478"/>
      <c r="H1" s="1478"/>
      <c r="I1" s="1478"/>
      <c r="J1" s="1478"/>
      <c r="K1" s="1478"/>
      <c r="L1" s="1478"/>
      <c r="M1" s="1478"/>
      <c r="N1" s="1478"/>
      <c r="O1" s="1478"/>
      <c r="P1" s="1478"/>
      <c r="Q1" s="1478"/>
      <c r="R1" s="1478"/>
    </row>
    <row r="2" spans="1:27" s="499" customFormat="1" ht="14.3" thickBot="1"/>
    <row r="3" spans="1:27" s="499" customFormat="1" ht="30.25" customHeight="1" thickBot="1">
      <c r="A3" s="1472" t="s">
        <v>0</v>
      </c>
      <c r="B3" s="1492" t="s">
        <v>453</v>
      </c>
      <c r="C3" s="1486"/>
      <c r="D3" s="1486"/>
      <c r="E3" s="1456"/>
      <c r="F3" s="1492" t="s">
        <v>452</v>
      </c>
      <c r="G3" s="1486" t="s">
        <v>646</v>
      </c>
      <c r="H3" s="1486" t="s">
        <v>599</v>
      </c>
      <c r="I3" s="1456" t="s">
        <v>455</v>
      </c>
      <c r="J3" s="1483" t="s">
        <v>647</v>
      </c>
      <c r="K3" s="1484"/>
      <c r="L3" s="1485"/>
      <c r="M3" s="1483" t="s">
        <v>648</v>
      </c>
      <c r="N3" s="1485"/>
      <c r="O3" s="1483" t="s">
        <v>649</v>
      </c>
      <c r="P3" s="1484"/>
      <c r="Q3" s="1484"/>
      <c r="R3" s="1485"/>
    </row>
    <row r="4" spans="1:27" s="499" customFormat="1" ht="43.5" thickBot="1">
      <c r="A4" s="1491"/>
      <c r="B4" s="496" t="s">
        <v>1</v>
      </c>
      <c r="C4" s="489" t="s">
        <v>602</v>
      </c>
      <c r="D4" s="489" t="s">
        <v>296</v>
      </c>
      <c r="E4" s="192" t="s">
        <v>297</v>
      </c>
      <c r="F4" s="1493"/>
      <c r="G4" s="1494"/>
      <c r="H4" s="1494"/>
      <c r="I4" s="1495"/>
      <c r="J4" s="500" t="s">
        <v>650</v>
      </c>
      <c r="K4" s="193"/>
      <c r="L4" s="192" t="s">
        <v>651</v>
      </c>
      <c r="M4" s="501" t="s">
        <v>652</v>
      </c>
      <c r="N4" s="497" t="s">
        <v>653</v>
      </c>
      <c r="O4" s="496" t="s">
        <v>654</v>
      </c>
      <c r="P4" s="194">
        <v>3</v>
      </c>
      <c r="Q4" s="488" t="s">
        <v>655</v>
      </c>
      <c r="R4" s="192" t="s">
        <v>656</v>
      </c>
      <c r="T4" s="195"/>
      <c r="U4" s="196"/>
    </row>
    <row r="5" spans="1:27" ht="27.2">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7.8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4.95" thickBot="1">
      <c r="G8" s="498" t="s">
        <v>662</v>
      </c>
      <c r="H8" s="219">
        <f>SUM(H5:H6)</f>
        <v>40000000000</v>
      </c>
      <c r="I8" s="1478" t="s">
        <v>663</v>
      </c>
      <c r="J8" s="1478"/>
      <c r="K8" s="1478"/>
      <c r="L8" s="219">
        <f>L5+L6</f>
        <v>40000000000</v>
      </c>
      <c r="O8" s="1478" t="s">
        <v>664</v>
      </c>
      <c r="P8" s="1478"/>
      <c r="Q8" s="1478"/>
      <c r="R8" s="220">
        <f>SUM(R5:R6)</f>
        <v>1427190940.6500001</v>
      </c>
    </row>
    <row r="9" spans="1:27" ht="14.3" thickTop="1"/>
    <row r="10" spans="1:27" ht="14.95" thickBot="1">
      <c r="H10" s="1184" t="s">
        <v>665</v>
      </c>
      <c r="I10" s="1184"/>
      <c r="J10" s="1184"/>
      <c r="K10" s="221"/>
      <c r="L10" s="222">
        <v>0</v>
      </c>
    </row>
    <row r="11" spans="1:27" ht="14.3" thickTop="1"/>
    <row r="12" spans="1:27" ht="12.75" customHeight="1">
      <c r="A12" s="1177" t="s">
        <v>666</v>
      </c>
      <c r="B12" s="1177"/>
      <c r="C12" s="1177"/>
      <c r="D12" s="1177"/>
      <c r="E12" s="1177"/>
      <c r="F12" s="1177"/>
      <c r="G12" s="1177"/>
      <c r="H12" s="1177"/>
      <c r="I12" s="1177"/>
      <c r="J12" s="1177"/>
      <c r="K12" s="1177"/>
      <c r="L12" s="1177"/>
      <c r="M12" s="1177"/>
      <c r="N12" s="1177"/>
      <c r="O12" s="1177"/>
      <c r="P12" s="1177"/>
      <c r="Q12" s="1177"/>
      <c r="R12" s="1177"/>
    </row>
    <row r="13" spans="1:27" ht="12.75" customHeight="1">
      <c r="A13" s="1177"/>
      <c r="B13" s="1177"/>
      <c r="C13" s="1177"/>
      <c r="D13" s="1177"/>
      <c r="E13" s="1177"/>
      <c r="F13" s="1177"/>
      <c r="G13" s="1177"/>
      <c r="H13" s="1177"/>
      <c r="I13" s="1177"/>
      <c r="J13" s="1177"/>
      <c r="K13" s="1177"/>
      <c r="L13" s="1177"/>
      <c r="M13" s="1177"/>
      <c r="N13" s="1177"/>
      <c r="O13" s="1177"/>
      <c r="P13" s="1177"/>
      <c r="Q13" s="1177"/>
      <c r="R13" s="1177"/>
    </row>
    <row r="14" spans="1:27">
      <c r="A14" s="1128" t="s">
        <v>667</v>
      </c>
      <c r="B14" s="1128"/>
      <c r="C14" s="1128"/>
      <c r="D14" s="1128"/>
      <c r="E14" s="1128"/>
      <c r="F14" s="1128"/>
      <c r="G14" s="1128"/>
      <c r="H14" s="1128"/>
      <c r="I14" s="1128"/>
      <c r="J14" s="1128"/>
      <c r="K14" s="1128"/>
      <c r="L14" s="1128"/>
      <c r="M14" s="1128"/>
      <c r="N14" s="1128"/>
      <c r="O14" s="1128"/>
      <c r="P14" s="1128"/>
      <c r="Q14" s="1128"/>
      <c r="R14" s="1128"/>
      <c r="S14" s="1128"/>
      <c r="T14" s="492"/>
      <c r="U14" s="492"/>
      <c r="V14" s="492"/>
    </row>
    <row r="15" spans="1:27">
      <c r="A15" s="1128" t="s">
        <v>668</v>
      </c>
      <c r="B15" s="1490"/>
      <c r="C15" s="1490"/>
      <c r="D15" s="1490"/>
      <c r="E15" s="1490"/>
      <c r="F15" s="1490"/>
      <c r="G15" s="1490"/>
      <c r="H15" s="1490"/>
      <c r="I15" s="1490"/>
      <c r="J15" s="1490"/>
      <c r="K15" s="1490"/>
      <c r="L15" s="1490"/>
      <c r="M15" s="1490"/>
      <c r="N15" s="1490"/>
      <c r="O15" s="1490"/>
      <c r="P15" s="1490"/>
      <c r="Q15" s="1490"/>
      <c r="R15" s="1490"/>
      <c r="S15" s="1490"/>
    </row>
    <row r="17" spans="1:23" ht="14.3">
      <c r="A17" s="1478" t="s">
        <v>669</v>
      </c>
      <c r="B17" s="1479"/>
      <c r="C17" s="1479"/>
      <c r="D17" s="1479"/>
      <c r="E17" s="1479"/>
      <c r="F17" s="1479"/>
      <c r="G17" s="1479"/>
      <c r="H17" s="1479"/>
      <c r="I17" s="1479"/>
      <c r="J17" s="1479"/>
      <c r="K17" s="1479"/>
      <c r="L17" s="1479"/>
      <c r="M17" s="1479"/>
      <c r="N17" s="1479"/>
      <c r="O17" s="1479"/>
      <c r="P17" s="1479"/>
      <c r="Q17" s="1479"/>
      <c r="R17" s="1479"/>
      <c r="S17" s="1479"/>
      <c r="T17" s="1479"/>
      <c r="U17" s="1479"/>
      <c r="V17" s="1479"/>
      <c r="W17" s="1479"/>
    </row>
    <row r="18" spans="1:23" ht="14.3" thickBot="1"/>
    <row r="19" spans="1:23" ht="13.75" customHeight="1" thickBot="1">
      <c r="A19" s="1480" t="s">
        <v>0</v>
      </c>
      <c r="B19" s="1483" t="s">
        <v>447</v>
      </c>
      <c r="C19" s="1484"/>
      <c r="D19" s="1484"/>
      <c r="E19" s="1484"/>
      <c r="F19" s="1484"/>
      <c r="G19" s="1484"/>
      <c r="H19" s="1484"/>
      <c r="I19" s="1483" t="s">
        <v>670</v>
      </c>
      <c r="J19" s="1484"/>
      <c r="K19" s="1485"/>
      <c r="L19" s="1483" t="s">
        <v>448</v>
      </c>
      <c r="M19" s="1484"/>
      <c r="N19" s="1484"/>
      <c r="O19" s="1484"/>
      <c r="P19" s="1484"/>
      <c r="Q19" s="1485"/>
      <c r="R19" s="1483" t="s">
        <v>671</v>
      </c>
      <c r="S19" s="1484"/>
      <c r="T19" s="1484"/>
      <c r="U19" s="1484"/>
      <c r="V19" s="1484"/>
      <c r="W19" s="1485"/>
    </row>
    <row r="20" spans="1:23" ht="13.75" customHeight="1" thickBot="1">
      <c r="A20" s="1481"/>
      <c r="B20" s="1483" t="s">
        <v>453</v>
      </c>
      <c r="C20" s="1484"/>
      <c r="D20" s="1484"/>
      <c r="E20" s="1487"/>
      <c r="F20" s="1410" t="s">
        <v>457</v>
      </c>
      <c r="G20" s="1410" t="s">
        <v>459</v>
      </c>
      <c r="H20" s="1488" t="s">
        <v>672</v>
      </c>
      <c r="I20" s="1474" t="s">
        <v>459</v>
      </c>
      <c r="J20" s="1405" t="s">
        <v>301</v>
      </c>
      <c r="K20" s="1470"/>
      <c r="L20" s="1474" t="s">
        <v>0</v>
      </c>
      <c r="M20" s="1476" t="s">
        <v>1</v>
      </c>
      <c r="N20" s="1476" t="s">
        <v>457</v>
      </c>
      <c r="O20" s="1476" t="s">
        <v>459</v>
      </c>
      <c r="P20" s="1405" t="s">
        <v>301</v>
      </c>
      <c r="Q20" s="1470"/>
      <c r="R20" s="1472" t="s">
        <v>0</v>
      </c>
      <c r="S20" s="1486" t="s">
        <v>1</v>
      </c>
      <c r="T20" s="1486" t="s">
        <v>457</v>
      </c>
      <c r="U20" s="1486" t="s">
        <v>301</v>
      </c>
      <c r="V20" s="1486" t="s">
        <v>673</v>
      </c>
      <c r="W20" s="1456" t="s">
        <v>674</v>
      </c>
    </row>
    <row r="21" spans="1:23" ht="14.95" customHeight="1" thickBot="1">
      <c r="A21" s="1482"/>
      <c r="B21" s="496" t="s">
        <v>1</v>
      </c>
      <c r="C21" s="489" t="s">
        <v>602</v>
      </c>
      <c r="D21" s="489" t="s">
        <v>296</v>
      </c>
      <c r="E21" s="505" t="s">
        <v>297</v>
      </c>
      <c r="F21" s="1334"/>
      <c r="G21" s="1334"/>
      <c r="H21" s="1489"/>
      <c r="I21" s="1477"/>
      <c r="J21" s="1406"/>
      <c r="K21" s="1471"/>
      <c r="L21" s="1475"/>
      <c r="M21" s="1330"/>
      <c r="N21" s="1330"/>
      <c r="O21" s="1330"/>
      <c r="P21" s="1406"/>
      <c r="Q21" s="1471"/>
      <c r="R21" s="1473"/>
      <c r="S21" s="1332"/>
      <c r="T21" s="1332"/>
      <c r="U21" s="1332"/>
      <c r="V21" s="1332"/>
      <c r="W21" s="1457"/>
    </row>
    <row r="22" spans="1:23" ht="27.2">
      <c r="A22" s="1458">
        <v>1</v>
      </c>
      <c r="B22" s="1460">
        <v>39829</v>
      </c>
      <c r="C22" s="1352" t="s">
        <v>657</v>
      </c>
      <c r="D22" s="1463" t="s">
        <v>29</v>
      </c>
      <c r="E22" s="1463" t="s">
        <v>56</v>
      </c>
      <c r="F22" s="1463" t="s">
        <v>675</v>
      </c>
      <c r="G22" s="1352" t="s">
        <v>676</v>
      </c>
      <c r="H22" s="1464">
        <v>5000000000</v>
      </c>
      <c r="I22" s="1467" t="s">
        <v>284</v>
      </c>
      <c r="J22" s="1432">
        <v>4034000000</v>
      </c>
      <c r="K22" s="1433"/>
      <c r="L22" s="223">
        <v>2</v>
      </c>
      <c r="M22" s="224">
        <v>39973</v>
      </c>
      <c r="N22" s="487" t="s">
        <v>677</v>
      </c>
      <c r="O22" s="487" t="s">
        <v>658</v>
      </c>
      <c r="P22" s="1438">
        <v>4034000000</v>
      </c>
      <c r="Q22" s="1439"/>
      <c r="R22" s="223">
        <v>3</v>
      </c>
      <c r="S22" s="224">
        <v>40170</v>
      </c>
      <c r="T22" s="487" t="s">
        <v>678</v>
      </c>
      <c r="U22" s="225">
        <v>-1800000000</v>
      </c>
      <c r="V22" s="487" t="s">
        <v>658</v>
      </c>
      <c r="W22" s="226">
        <v>2234000000</v>
      </c>
    </row>
    <row r="23" spans="1:23" ht="42.8" customHeight="1">
      <c r="A23" s="1448"/>
      <c r="B23" s="1461"/>
      <c r="C23" s="1362"/>
      <c r="D23" s="1346"/>
      <c r="E23" s="1346"/>
      <c r="F23" s="1346"/>
      <c r="G23" s="1362"/>
      <c r="H23" s="1465"/>
      <c r="I23" s="1468"/>
      <c r="J23" s="1434"/>
      <c r="K23" s="1435"/>
      <c r="L23" s="1440">
        <v>4</v>
      </c>
      <c r="M23" s="1375">
        <v>40450</v>
      </c>
      <c r="N23" s="1443" t="s">
        <v>679</v>
      </c>
      <c r="O23" s="1443" t="s">
        <v>658</v>
      </c>
      <c r="P23" s="1445">
        <v>2246000000</v>
      </c>
      <c r="Q23" s="1446"/>
      <c r="R23" s="618">
        <v>5</v>
      </c>
      <c r="S23" s="617">
        <v>40451</v>
      </c>
      <c r="T23" s="616" t="s">
        <v>538</v>
      </c>
      <c r="U23" s="615">
        <v>2246000000</v>
      </c>
      <c r="V23" s="614" t="s">
        <v>659</v>
      </c>
      <c r="W23" s="613">
        <v>0</v>
      </c>
    </row>
    <row r="24" spans="1:23" ht="29.25" customHeight="1">
      <c r="A24" s="1459"/>
      <c r="B24" s="1462"/>
      <c r="C24" s="1287"/>
      <c r="D24" s="1240"/>
      <c r="E24" s="1240"/>
      <c r="F24" s="1240"/>
      <c r="G24" s="1287"/>
      <c r="H24" s="1466"/>
      <c r="I24" s="1469"/>
      <c r="J24" s="1436"/>
      <c r="K24" s="1437"/>
      <c r="L24" s="1441"/>
      <c r="M24" s="1442"/>
      <c r="N24" s="1444"/>
      <c r="O24" s="1444"/>
      <c r="P24" s="1436"/>
      <c r="Q24" s="1437"/>
      <c r="R24" s="227"/>
      <c r="S24" s="228">
        <v>40568</v>
      </c>
      <c r="T24" s="229" t="s">
        <v>680</v>
      </c>
      <c r="U24" s="230">
        <v>67197045.280000001</v>
      </c>
      <c r="V24" s="231" t="s">
        <v>611</v>
      </c>
      <c r="W24" s="232">
        <v>0</v>
      </c>
    </row>
    <row r="25" spans="1:23" ht="28.55" customHeight="1">
      <c r="A25" s="1447">
        <v>3</v>
      </c>
      <c r="B25" s="612">
        <v>40170</v>
      </c>
      <c r="C25" s="577" t="s">
        <v>657</v>
      </c>
      <c r="D25" s="611" t="s">
        <v>29</v>
      </c>
      <c r="E25" s="611" t="s">
        <v>56</v>
      </c>
      <c r="F25" s="610" t="s">
        <v>681</v>
      </c>
      <c r="G25" s="577" t="s">
        <v>682</v>
      </c>
      <c r="H25" s="609">
        <v>-5000000000</v>
      </c>
      <c r="I25" s="233"/>
      <c r="J25" s="1450"/>
      <c r="K25" s="1451"/>
      <c r="L25" s="233"/>
      <c r="M25" s="577"/>
      <c r="N25" s="577"/>
      <c r="O25" s="577"/>
      <c r="P25" s="1450"/>
      <c r="Q25" s="1451"/>
      <c r="R25" s="233"/>
      <c r="S25" s="577"/>
      <c r="T25" s="577"/>
      <c r="U25" s="608"/>
      <c r="V25" s="577"/>
      <c r="W25" s="234"/>
    </row>
    <row r="26" spans="1:23" ht="27.2">
      <c r="A26" s="1448"/>
      <c r="B26" s="605"/>
      <c r="C26" s="607"/>
      <c r="D26" s="607"/>
      <c r="E26" s="607"/>
      <c r="F26" s="607"/>
      <c r="G26" s="607"/>
      <c r="H26" s="606"/>
      <c r="I26" s="605"/>
      <c r="J26" s="604"/>
      <c r="K26" s="235"/>
      <c r="L26" s="572">
        <v>6</v>
      </c>
      <c r="M26" s="603">
        <v>41271</v>
      </c>
      <c r="N26" s="554" t="s">
        <v>683</v>
      </c>
      <c r="O26" s="554" t="s">
        <v>486</v>
      </c>
      <c r="P26" s="1452">
        <v>800000000</v>
      </c>
      <c r="Q26" s="1453"/>
      <c r="R26" s="602"/>
      <c r="S26" s="553"/>
      <c r="T26" s="554"/>
      <c r="U26" s="554"/>
      <c r="V26" s="554"/>
      <c r="W26" s="601"/>
    </row>
    <row r="27" spans="1:23" ht="45" customHeight="1" thickBot="1">
      <c r="A27" s="1449"/>
      <c r="B27" s="236"/>
      <c r="C27" s="237"/>
      <c r="D27" s="237"/>
      <c r="E27" s="237"/>
      <c r="F27" s="237"/>
      <c r="G27" s="237"/>
      <c r="H27" s="238"/>
      <c r="I27" s="236"/>
      <c r="J27" s="239"/>
      <c r="K27" s="240"/>
      <c r="L27" s="241">
        <v>7</v>
      </c>
      <c r="M27" s="242">
        <v>41309</v>
      </c>
      <c r="N27" s="120" t="s">
        <v>684</v>
      </c>
      <c r="O27" s="120" t="s">
        <v>685</v>
      </c>
      <c r="P27" s="1454">
        <v>894000000</v>
      </c>
      <c r="Q27" s="1455"/>
      <c r="R27" s="241">
        <v>8</v>
      </c>
      <c r="S27" s="121">
        <v>41313</v>
      </c>
      <c r="T27" s="120" t="s">
        <v>538</v>
      </c>
      <c r="U27" s="243">
        <v>894000000</v>
      </c>
      <c r="V27" s="120" t="s">
        <v>611</v>
      </c>
      <c r="W27" s="600">
        <v>0</v>
      </c>
    </row>
    <row r="28" spans="1:23">
      <c r="A28" s="132"/>
    </row>
    <row r="29" spans="1:23" ht="14.95" thickBot="1">
      <c r="G29" s="498" t="s">
        <v>662</v>
      </c>
      <c r="H29" s="244">
        <v>0</v>
      </c>
      <c r="T29" s="245" t="s">
        <v>686</v>
      </c>
      <c r="U29" s="246">
        <f>U23+U24+U27</f>
        <v>3207197045.2800002</v>
      </c>
    </row>
    <row r="30" spans="1:23" ht="14.3" thickTop="1"/>
    <row r="31" spans="1:23">
      <c r="A31" s="1185" t="s">
        <v>687</v>
      </c>
      <c r="B31" s="1185"/>
      <c r="C31" s="1185"/>
      <c r="D31" s="1185"/>
      <c r="E31" s="1185"/>
      <c r="F31" s="1185"/>
      <c r="G31" s="1185"/>
      <c r="H31" s="1185"/>
      <c r="I31" s="1185"/>
      <c r="J31" s="1185"/>
      <c r="K31" s="1185"/>
      <c r="L31" s="1185"/>
      <c r="M31" s="1185"/>
      <c r="N31" s="1185"/>
      <c r="O31" s="1185"/>
      <c r="P31" s="1185"/>
      <c r="Q31" s="1185"/>
      <c r="R31" s="1185"/>
      <c r="S31" s="1185"/>
      <c r="T31" s="1185"/>
      <c r="U31" s="1185"/>
      <c r="V31" s="1185"/>
    </row>
    <row r="32" spans="1:23" ht="14.3" customHeight="1">
      <c r="A32" s="1177" t="s">
        <v>688</v>
      </c>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row>
    <row r="33" spans="1:23" ht="14.3" customHeight="1">
      <c r="A33" s="1177"/>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row>
    <row r="34" spans="1:23" ht="14.3" customHeight="1">
      <c r="A34" s="1177" t="s">
        <v>689</v>
      </c>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row>
    <row r="35" spans="1:23">
      <c r="A35" s="1177"/>
      <c r="B35" s="1177"/>
      <c r="C35" s="1177"/>
      <c r="D35" s="1177"/>
      <c r="E35" s="1177"/>
      <c r="F35" s="1177"/>
      <c r="G35" s="1177"/>
      <c r="H35" s="1177"/>
      <c r="I35" s="1177"/>
      <c r="J35" s="1177"/>
      <c r="K35" s="1177"/>
      <c r="L35" s="1177"/>
      <c r="M35" s="1177"/>
      <c r="N35" s="1177"/>
      <c r="O35" s="1177"/>
      <c r="P35" s="1177"/>
      <c r="Q35" s="1177"/>
      <c r="R35" s="1177"/>
      <c r="S35" s="1177"/>
      <c r="T35" s="1177"/>
      <c r="U35" s="1177"/>
      <c r="V35" s="1177"/>
      <c r="W35" s="1177"/>
    </row>
    <row r="36" spans="1:23">
      <c r="A36" s="1175" t="s">
        <v>690</v>
      </c>
      <c r="B36" s="1175"/>
      <c r="C36" s="1175"/>
      <c r="D36" s="1175"/>
      <c r="E36" s="1175"/>
      <c r="F36" s="1175"/>
      <c r="G36" s="1175"/>
      <c r="H36" s="1175"/>
      <c r="I36" s="1175"/>
      <c r="J36" s="1175"/>
      <c r="K36" s="1175"/>
      <c r="L36" s="1175"/>
      <c r="M36" s="1175"/>
      <c r="N36" s="1175"/>
      <c r="O36" s="1175"/>
      <c r="P36" s="1175"/>
      <c r="Q36" s="1175"/>
      <c r="R36" s="1175"/>
      <c r="S36" s="1175"/>
      <c r="T36" s="1175"/>
      <c r="U36" s="1175"/>
      <c r="V36" s="1175"/>
      <c r="W36" s="1175"/>
    </row>
    <row r="37" spans="1:23">
      <c r="A37" s="1181" t="s">
        <v>691</v>
      </c>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row>
    <row r="38" spans="1:23">
      <c r="A38" s="1177" t="s">
        <v>692</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7"/>
    </row>
    <row r="39" spans="1:23">
      <c r="A39" s="1177" t="s">
        <v>693</v>
      </c>
      <c r="B39" s="1177"/>
      <c r="C39" s="1177"/>
      <c r="D39" s="1177"/>
      <c r="E39" s="1177"/>
      <c r="F39" s="1177"/>
      <c r="G39" s="1177"/>
      <c r="H39" s="1177"/>
      <c r="I39" s="1177"/>
      <c r="J39" s="1177"/>
      <c r="K39" s="1177"/>
      <c r="L39" s="1177"/>
      <c r="M39" s="1177"/>
      <c r="N39" s="1177"/>
      <c r="O39" s="1177"/>
      <c r="P39" s="1177"/>
      <c r="Q39" s="1177"/>
      <c r="R39" s="1177"/>
      <c r="S39" s="1177"/>
      <c r="T39" s="1177"/>
      <c r="U39" s="1177"/>
      <c r="V39" s="1177"/>
      <c r="W39" s="1177"/>
    </row>
    <row r="40" spans="1:23">
      <c r="A40" s="1177" t="s">
        <v>694</v>
      </c>
      <c r="B40" s="1177"/>
      <c r="C40" s="1177"/>
      <c r="D40" s="1177"/>
      <c r="E40" s="1177"/>
      <c r="F40" s="1177"/>
      <c r="G40" s="1177"/>
      <c r="H40" s="1177"/>
      <c r="I40" s="1177"/>
      <c r="J40" s="1177"/>
      <c r="K40" s="1177"/>
      <c r="L40" s="1177"/>
      <c r="M40" s="1177"/>
      <c r="N40" s="1177"/>
      <c r="O40" s="1177"/>
      <c r="P40" s="1177"/>
      <c r="Q40" s="1177"/>
      <c r="R40" s="1177"/>
      <c r="S40" s="1177"/>
      <c r="T40" s="1177"/>
      <c r="U40" s="1177"/>
      <c r="V40" s="1177"/>
      <c r="W40" s="1177"/>
    </row>
    <row r="762" spans="6:6" ht="27.2">
      <c r="F762" s="490" t="s">
        <v>625</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25" defaultRowHeight="13.6"/>
  <cols>
    <col min="1" max="1" width="14.375" style="783" bestFit="1" customWidth="1"/>
    <col min="2" max="2" width="18.75" style="783" bestFit="1" customWidth="1"/>
    <col min="3" max="3" width="31.875" style="783" bestFit="1" customWidth="1"/>
    <col min="4" max="4" width="18.125" style="783" bestFit="1" customWidth="1"/>
    <col min="5" max="5" width="6.25" style="783" customWidth="1"/>
    <col min="6" max="6" width="13.75" style="789" customWidth="1"/>
    <col min="7" max="7" width="10.375" style="783" customWidth="1"/>
    <col min="8" max="8" width="27.25" style="783" customWidth="1"/>
    <col min="9" max="9" width="40.75" style="783" customWidth="1"/>
    <col min="10" max="10" width="22.375" style="145" customWidth="1"/>
    <col min="11" max="11" width="2.875" style="145" bestFit="1" customWidth="1"/>
    <col min="12" max="12" width="20.375" style="783" customWidth="1"/>
    <col min="13" max="13" width="20.125" style="783" bestFit="1" customWidth="1"/>
    <col min="14" max="14" width="28" style="783" customWidth="1"/>
    <col min="15" max="15" width="4.875" style="783" customWidth="1"/>
    <col min="16" max="16" width="20.375" style="783" customWidth="1"/>
    <col min="17" max="17" width="18.25" style="783" customWidth="1"/>
    <col min="18" max="18" width="3.25" style="783" customWidth="1"/>
    <col min="19" max="16384" width="9.125" style="783"/>
  </cols>
  <sheetData>
    <row r="1" spans="1:17" ht="14.95" customHeight="1">
      <c r="A1" s="1578" t="s">
        <v>695</v>
      </c>
      <c r="B1" s="1578"/>
      <c r="C1" s="1578"/>
      <c r="D1" s="1578"/>
      <c r="E1" s="1578"/>
      <c r="F1" s="1578"/>
      <c r="G1" s="1578"/>
      <c r="H1" s="1578"/>
      <c r="I1" s="1578"/>
      <c r="J1" s="1578"/>
      <c r="K1" s="1578"/>
      <c r="L1" s="1578"/>
      <c r="M1" s="1578"/>
      <c r="N1" s="1578"/>
      <c r="O1" s="1578"/>
      <c r="P1" s="1578"/>
      <c r="Q1" s="1578"/>
    </row>
    <row r="2" spans="1:17" ht="14.95" customHeight="1">
      <c r="A2" s="1578" t="s">
        <v>696</v>
      </c>
      <c r="B2" s="1578"/>
      <c r="C2" s="1578"/>
      <c r="D2" s="1578"/>
      <c r="E2" s="1578"/>
      <c r="F2" s="1578"/>
      <c r="G2" s="1578"/>
      <c r="H2" s="1578"/>
      <c r="I2" s="1578"/>
      <c r="J2" s="1578"/>
      <c r="K2" s="1578"/>
      <c r="L2" s="1578"/>
      <c r="M2" s="1578"/>
      <c r="N2" s="1578"/>
      <c r="O2" s="1578"/>
      <c r="P2" s="1578"/>
      <c r="Q2" s="1578"/>
    </row>
    <row r="3" spans="1:17" ht="14.3" thickBot="1"/>
    <row r="4" spans="1:17" ht="14.95" customHeight="1">
      <c r="A4" s="1403" t="s">
        <v>697</v>
      </c>
      <c r="B4" s="1606" t="s">
        <v>698</v>
      </c>
      <c r="C4" s="247" t="s">
        <v>699</v>
      </c>
      <c r="D4" s="248"/>
      <c r="E4" s="249"/>
      <c r="F4" s="1407" t="s">
        <v>700</v>
      </c>
      <c r="G4" s="1408"/>
      <c r="H4" s="1408"/>
      <c r="I4" s="1408"/>
      <c r="J4" s="1408"/>
      <c r="K4" s="1580"/>
      <c r="L4" s="1608" t="s">
        <v>701</v>
      </c>
      <c r="M4" s="1609"/>
      <c r="N4" s="1609"/>
      <c r="O4" s="1609"/>
      <c r="P4" s="1609"/>
      <c r="Q4" s="1610"/>
    </row>
    <row r="5" spans="1:17" ht="29.25" thickBot="1">
      <c r="A5" s="1404"/>
      <c r="B5" s="1607"/>
      <c r="C5" s="654" t="s">
        <v>702</v>
      </c>
      <c r="D5" s="654" t="s">
        <v>703</v>
      </c>
      <c r="E5" s="654" t="s">
        <v>704</v>
      </c>
      <c r="F5" s="250" t="s">
        <v>705</v>
      </c>
      <c r="G5" s="1611" t="s">
        <v>598</v>
      </c>
      <c r="H5" s="1612"/>
      <c r="I5" s="251" t="s">
        <v>599</v>
      </c>
      <c r="J5" s="1597" t="s">
        <v>455</v>
      </c>
      <c r="K5" s="1598"/>
      <c r="L5" s="653" t="s">
        <v>456</v>
      </c>
      <c r="M5" s="652" t="s">
        <v>452</v>
      </c>
      <c r="N5" s="1599" t="s">
        <v>646</v>
      </c>
      <c r="O5" s="1600"/>
      <c r="P5" s="652" t="s">
        <v>301</v>
      </c>
      <c r="Q5" s="252" t="s">
        <v>455</v>
      </c>
    </row>
    <row r="6" spans="1:17" ht="28.55" customHeight="1">
      <c r="A6" s="1630">
        <v>1</v>
      </c>
      <c r="B6" s="1632">
        <v>39777</v>
      </c>
      <c r="C6" s="1633" t="s">
        <v>706</v>
      </c>
      <c r="D6" s="1633" t="s">
        <v>29</v>
      </c>
      <c r="E6" s="1635" t="s">
        <v>56</v>
      </c>
      <c r="F6" s="1637" t="s">
        <v>466</v>
      </c>
      <c r="G6" s="1613" t="s">
        <v>707</v>
      </c>
      <c r="H6" s="1614"/>
      <c r="I6" s="1602">
        <v>40000000000</v>
      </c>
      <c r="J6" s="1604" t="s">
        <v>468</v>
      </c>
      <c r="K6" s="1617"/>
      <c r="L6" s="253">
        <v>39920</v>
      </c>
      <c r="M6" s="254" t="s">
        <v>708</v>
      </c>
      <c r="N6" s="255" t="s">
        <v>709</v>
      </c>
      <c r="O6" s="256">
        <v>1</v>
      </c>
      <c r="P6" s="257">
        <v>40000000000</v>
      </c>
      <c r="Q6" s="258" t="s">
        <v>710</v>
      </c>
    </row>
    <row r="7" spans="1:17" ht="14.95" customHeight="1">
      <c r="A7" s="1631"/>
      <c r="B7" s="1601"/>
      <c r="C7" s="1634"/>
      <c r="D7" s="1634"/>
      <c r="E7" s="1636"/>
      <c r="F7" s="1638"/>
      <c r="G7" s="1615"/>
      <c r="H7" s="1616"/>
      <c r="I7" s="1603"/>
      <c r="J7" s="1605"/>
      <c r="K7" s="1618"/>
      <c r="L7" s="1619" t="s">
        <v>711</v>
      </c>
      <c r="M7" s="1620"/>
      <c r="N7" s="1620"/>
      <c r="O7" s="1620"/>
      <c r="P7" s="1620"/>
      <c r="Q7" s="1621"/>
    </row>
    <row r="8" spans="1:17" s="164" customFormat="1" ht="30.25" customHeight="1" thickBot="1">
      <c r="A8" s="651" t="s">
        <v>712</v>
      </c>
      <c r="B8" s="650">
        <v>39920</v>
      </c>
      <c r="C8" s="649" t="s">
        <v>706</v>
      </c>
      <c r="D8" s="648" t="s">
        <v>29</v>
      </c>
      <c r="E8" s="647" t="s">
        <v>56</v>
      </c>
      <c r="F8" s="646" t="s">
        <v>466</v>
      </c>
      <c r="G8" s="1625" t="s">
        <v>713</v>
      </c>
      <c r="H8" s="1626"/>
      <c r="I8" s="645">
        <v>29835000000</v>
      </c>
      <c r="J8" s="644" t="s">
        <v>468</v>
      </c>
      <c r="K8" s="643">
        <v>2</v>
      </c>
      <c r="L8" s="1622"/>
      <c r="M8" s="1623"/>
      <c r="N8" s="1623"/>
      <c r="O8" s="1623"/>
      <c r="P8" s="1623"/>
      <c r="Q8" s="1624"/>
    </row>
    <row r="9" spans="1:17" ht="14.95" customHeight="1" thickBot="1">
      <c r="A9" s="37"/>
      <c r="B9" s="259"/>
      <c r="C9" s="260"/>
      <c r="D9" s="260"/>
      <c r="E9" s="261"/>
      <c r="F9" s="262"/>
      <c r="G9" s="263"/>
      <c r="H9" s="263"/>
      <c r="I9" s="264"/>
      <c r="J9" s="261"/>
      <c r="K9" s="261"/>
      <c r="M9" s="1627" t="s">
        <v>649</v>
      </c>
      <c r="N9" s="1627"/>
      <c r="O9" s="1627"/>
      <c r="P9" s="1627"/>
      <c r="Q9" s="1627"/>
    </row>
    <row r="10" spans="1:17" ht="30.25" customHeight="1" thickBot="1">
      <c r="A10" s="37"/>
      <c r="B10" s="259"/>
      <c r="C10" s="260"/>
      <c r="D10" s="260"/>
      <c r="E10" s="261"/>
      <c r="F10" s="262"/>
      <c r="G10" s="263"/>
      <c r="H10" s="788" t="s">
        <v>662</v>
      </c>
      <c r="I10" s="786">
        <f>SUM(P6+I8)</f>
        <v>69835000000</v>
      </c>
      <c r="J10" s="261"/>
      <c r="K10" s="261"/>
      <c r="M10" s="265" t="s">
        <v>1</v>
      </c>
      <c r="N10" s="1628" t="s">
        <v>714</v>
      </c>
      <c r="O10" s="1629"/>
      <c r="P10" s="266" t="s">
        <v>452</v>
      </c>
      <c r="Q10" s="267" t="s">
        <v>715</v>
      </c>
    </row>
    <row r="11" spans="1:17" ht="30.25" customHeight="1" thickTop="1">
      <c r="A11" s="37"/>
      <c r="B11" s="259"/>
      <c r="C11" s="260"/>
      <c r="D11" s="260"/>
      <c r="E11" s="261"/>
      <c r="F11" s="262"/>
      <c r="G11" s="263"/>
      <c r="H11" s="263"/>
      <c r="I11" s="264"/>
      <c r="J11" s="261"/>
      <c r="K11" s="261"/>
      <c r="M11" s="268">
        <v>41334</v>
      </c>
      <c r="N11" s="1601" t="s">
        <v>716</v>
      </c>
      <c r="O11" s="1601"/>
      <c r="P11" s="790" t="s">
        <v>717</v>
      </c>
      <c r="Q11" s="269">
        <v>25150923.100000001</v>
      </c>
    </row>
    <row r="12" spans="1:17" ht="30.25" customHeight="1" thickBot="1">
      <c r="A12" s="37"/>
      <c r="B12" s="259"/>
      <c r="C12" s="260"/>
      <c r="D12" s="260"/>
      <c r="E12" s="261"/>
      <c r="F12" s="262"/>
      <c r="G12" s="260"/>
      <c r="H12" s="260"/>
      <c r="I12" s="270"/>
      <c r="J12" s="261"/>
      <c r="K12" s="261"/>
      <c r="M12" s="642">
        <v>41334</v>
      </c>
      <c r="N12" s="1153" t="s">
        <v>718</v>
      </c>
      <c r="O12" s="1153"/>
      <c r="P12" s="785" t="s">
        <v>717</v>
      </c>
      <c r="Q12" s="641">
        <v>5767.5</v>
      </c>
    </row>
    <row r="13" spans="1:17" ht="18" customHeight="1">
      <c r="A13" s="37"/>
      <c r="B13" s="271"/>
      <c r="C13" s="260"/>
      <c r="D13" s="260"/>
      <c r="E13" s="260"/>
      <c r="F13" s="262"/>
      <c r="H13" s="788"/>
      <c r="J13" s="261"/>
      <c r="K13" s="261"/>
      <c r="P13" s="272"/>
    </row>
    <row r="14" spans="1:17" ht="30.25" customHeight="1" thickBot="1">
      <c r="A14" s="37"/>
      <c r="B14" s="271"/>
      <c r="C14" s="260"/>
      <c r="D14" s="260"/>
      <c r="E14" s="260"/>
      <c r="F14" s="262"/>
      <c r="G14" s="260"/>
      <c r="H14" s="260"/>
      <c r="I14" s="270"/>
      <c r="J14" s="261"/>
      <c r="K14" s="261"/>
      <c r="N14" s="787" t="s">
        <v>664</v>
      </c>
      <c r="O14" s="1586">
        <f>Q11+Q12</f>
        <v>25156690.600000001</v>
      </c>
      <c r="P14" s="1586"/>
    </row>
    <row r="15" spans="1:17" ht="14.3" thickTop="1">
      <c r="J15" s="783"/>
      <c r="K15" s="783"/>
    </row>
    <row r="16" spans="1:17">
      <c r="J16" s="783"/>
      <c r="K16" s="783"/>
    </row>
    <row r="17" spans="1:18" ht="14.3" customHeight="1">
      <c r="A17" s="1125" t="s">
        <v>719</v>
      </c>
      <c r="B17" s="1125"/>
      <c r="C17" s="1125"/>
      <c r="D17" s="1125"/>
      <c r="E17" s="1125"/>
      <c r="F17" s="1125"/>
      <c r="G17" s="1125"/>
      <c r="H17" s="1125"/>
      <c r="I17" s="1125"/>
      <c r="J17" s="1125"/>
      <c r="K17" s="1125"/>
      <c r="L17" s="1125"/>
      <c r="M17" s="1125"/>
      <c r="N17" s="1125"/>
      <c r="O17" s="1125"/>
      <c r="P17" s="1125"/>
      <c r="Q17" s="1125"/>
    </row>
    <row r="18" spans="1:18" ht="14.3" customHeight="1">
      <c r="A18" s="1125"/>
      <c r="B18" s="1125"/>
      <c r="C18" s="1125"/>
      <c r="D18" s="1125"/>
      <c r="E18" s="1125"/>
      <c r="F18" s="1125"/>
      <c r="G18" s="1125"/>
      <c r="H18" s="1125"/>
      <c r="I18" s="1125"/>
      <c r="J18" s="1125"/>
      <c r="K18" s="1125"/>
      <c r="L18" s="1125"/>
      <c r="M18" s="1125"/>
      <c r="N18" s="1125"/>
      <c r="O18" s="1125"/>
      <c r="P18" s="1125"/>
      <c r="Q18" s="1125"/>
    </row>
    <row r="19" spans="1:18" ht="14.3" customHeight="1">
      <c r="A19" s="1125" t="s">
        <v>720</v>
      </c>
      <c r="B19" s="1125"/>
      <c r="C19" s="1125"/>
      <c r="D19" s="1125"/>
      <c r="E19" s="1125"/>
      <c r="F19" s="1125"/>
      <c r="G19" s="1125"/>
      <c r="H19" s="1125"/>
      <c r="I19" s="1125"/>
      <c r="J19" s="1125"/>
      <c r="K19" s="1125"/>
      <c r="L19" s="1125"/>
      <c r="M19" s="1125"/>
      <c r="N19" s="1125"/>
      <c r="O19" s="1125"/>
      <c r="P19" s="1125"/>
      <c r="Q19" s="1125"/>
    </row>
    <row r="20" spans="1:18" ht="14.3" customHeight="1">
      <c r="A20" s="1176" t="s">
        <v>721</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ht="14.3">
      <c r="A23" s="1578" t="s">
        <v>722</v>
      </c>
      <c r="B23" s="1578"/>
      <c r="C23" s="1578"/>
      <c r="D23" s="1578"/>
      <c r="E23" s="1578"/>
      <c r="F23" s="1578"/>
      <c r="G23" s="1578"/>
      <c r="H23" s="1578"/>
      <c r="I23" s="1578"/>
      <c r="J23" s="1578"/>
      <c r="K23" s="1578"/>
      <c r="L23" s="1578"/>
      <c r="M23" s="1578"/>
      <c r="N23" s="1578"/>
      <c r="O23" s="1578"/>
      <c r="P23" s="1578"/>
      <c r="Q23" s="1578"/>
    </row>
    <row r="24" spans="1:18" ht="14.95" thickBot="1">
      <c r="A24" s="273"/>
    </row>
    <row r="25" spans="1:18" ht="18" customHeight="1">
      <c r="A25" s="1579" t="s">
        <v>723</v>
      </c>
      <c r="B25" s="1408"/>
      <c r="C25" s="1408"/>
      <c r="D25" s="1408"/>
      <c r="E25" s="1408"/>
      <c r="F25" s="1408"/>
      <c r="G25" s="1580"/>
      <c r="H25" s="1579" t="s">
        <v>724</v>
      </c>
      <c r="I25" s="1408"/>
      <c r="J25" s="1408"/>
      <c r="K25" s="1408"/>
      <c r="L25" s="1587" t="s">
        <v>649</v>
      </c>
      <c r="M25" s="1588"/>
      <c r="N25" s="1588"/>
      <c r="O25" s="1588"/>
      <c r="P25" s="1588"/>
      <c r="Q25" s="1588"/>
      <c r="R25" s="1589"/>
    </row>
    <row r="26" spans="1:18" ht="45.7" customHeight="1" thickBot="1">
      <c r="A26" s="274" t="s">
        <v>697</v>
      </c>
      <c r="B26" s="275" t="s">
        <v>1</v>
      </c>
      <c r="C26" s="784" t="s">
        <v>646</v>
      </c>
      <c r="D26" s="1138" t="s">
        <v>452</v>
      </c>
      <c r="E26" s="1139"/>
      <c r="F26" s="1138" t="s">
        <v>455</v>
      </c>
      <c r="G26" s="1590"/>
      <c r="H26" s="1591" t="s">
        <v>646</v>
      </c>
      <c r="I26" s="1139"/>
      <c r="J26" s="1138" t="s">
        <v>725</v>
      </c>
      <c r="K26" s="1590"/>
      <c r="L26" s="640" t="s">
        <v>1</v>
      </c>
      <c r="M26" s="639" t="s">
        <v>452</v>
      </c>
      <c r="N26" s="1592" t="s">
        <v>726</v>
      </c>
      <c r="O26" s="1592"/>
      <c r="P26" s="638" t="s">
        <v>455</v>
      </c>
      <c r="Q26" s="1493" t="s">
        <v>727</v>
      </c>
      <c r="R26" s="1495"/>
    </row>
    <row r="27" spans="1:18" ht="18" customHeight="1">
      <c r="A27" s="1546">
        <v>4</v>
      </c>
      <c r="B27" s="1547">
        <v>40557</v>
      </c>
      <c r="C27" s="1548" t="s">
        <v>728</v>
      </c>
      <c r="D27" s="1563" t="s">
        <v>708</v>
      </c>
      <c r="E27" s="1564"/>
      <c r="F27" s="1565" t="s">
        <v>468</v>
      </c>
      <c r="G27" s="1566"/>
      <c r="H27" s="1581" t="s">
        <v>729</v>
      </c>
      <c r="I27" s="1582"/>
      <c r="J27" s="276">
        <v>2000000000</v>
      </c>
      <c r="K27" s="277"/>
      <c r="L27" s="278">
        <v>40690</v>
      </c>
      <c r="M27" s="279" t="s">
        <v>730</v>
      </c>
      <c r="N27" s="1596">
        <v>0</v>
      </c>
      <c r="O27" s="1596"/>
      <c r="P27" s="280" t="s">
        <v>470</v>
      </c>
      <c r="Q27" s="281">
        <v>0</v>
      </c>
      <c r="R27" s="282">
        <v>10</v>
      </c>
    </row>
    <row r="28" spans="1:18" ht="18" customHeight="1">
      <c r="A28" s="1535"/>
      <c r="B28" s="1372"/>
      <c r="C28" s="1549"/>
      <c r="D28" s="1378" t="s">
        <v>708</v>
      </c>
      <c r="E28" s="1593"/>
      <c r="F28" s="1378" t="s">
        <v>470</v>
      </c>
      <c r="G28" s="1233"/>
      <c r="H28" s="1557" t="s">
        <v>731</v>
      </c>
      <c r="I28" s="1558"/>
      <c r="J28" s="1511">
        <v>16916603567.65</v>
      </c>
      <c r="K28" s="1525">
        <v>7</v>
      </c>
      <c r="L28" s="637">
        <v>40588</v>
      </c>
      <c r="M28" s="766" t="s">
        <v>732</v>
      </c>
      <c r="N28" s="1528">
        <v>185726191.94</v>
      </c>
      <c r="O28" s="1528"/>
      <c r="P28" s="636" t="s">
        <v>468</v>
      </c>
      <c r="Q28" s="1583">
        <v>0</v>
      </c>
      <c r="R28" s="1497">
        <v>8</v>
      </c>
    </row>
    <row r="29" spans="1:18" ht="18.7" customHeight="1">
      <c r="A29" s="1535"/>
      <c r="B29" s="1372"/>
      <c r="C29" s="1549"/>
      <c r="D29" s="1397"/>
      <c r="E29" s="1594"/>
      <c r="F29" s="1397"/>
      <c r="G29" s="1234"/>
      <c r="H29" s="1559"/>
      <c r="I29" s="1560"/>
      <c r="J29" s="1523"/>
      <c r="K29" s="1526"/>
      <c r="L29" s="637">
        <v>40610</v>
      </c>
      <c r="M29" s="766" t="s">
        <v>732</v>
      </c>
      <c r="N29" s="1521">
        <v>5511067613.79</v>
      </c>
      <c r="O29" s="1522"/>
      <c r="P29" s="636" t="s">
        <v>468</v>
      </c>
      <c r="Q29" s="1584"/>
      <c r="R29" s="1519"/>
    </row>
    <row r="30" spans="1:18" ht="18.7" customHeight="1">
      <c r="A30" s="1535"/>
      <c r="B30" s="1372"/>
      <c r="C30" s="1549"/>
      <c r="D30" s="1397"/>
      <c r="E30" s="1594"/>
      <c r="F30" s="1397"/>
      <c r="G30" s="1234"/>
      <c r="H30" s="1559"/>
      <c r="I30" s="1560"/>
      <c r="J30" s="1523"/>
      <c r="K30" s="1526"/>
      <c r="L30" s="637">
        <v>40617</v>
      </c>
      <c r="M30" s="766" t="s">
        <v>732</v>
      </c>
      <c r="N30" s="1521">
        <v>55833333.329999998</v>
      </c>
      <c r="O30" s="1522"/>
      <c r="P30" s="636" t="s">
        <v>468</v>
      </c>
      <c r="Q30" s="1584"/>
      <c r="R30" s="1519"/>
    </row>
    <row r="31" spans="1:18" ht="18.7" customHeight="1">
      <c r="A31" s="1535"/>
      <c r="B31" s="1372"/>
      <c r="C31" s="1549"/>
      <c r="D31" s="1397"/>
      <c r="E31" s="1594"/>
      <c r="F31" s="1397"/>
      <c r="G31" s="1234"/>
      <c r="H31" s="1559"/>
      <c r="I31" s="1560"/>
      <c r="J31" s="1523"/>
      <c r="K31" s="1526"/>
      <c r="L31" s="637">
        <v>40772</v>
      </c>
      <c r="M31" s="766" t="s">
        <v>732</v>
      </c>
      <c r="N31" s="1521">
        <v>97008351.170000002</v>
      </c>
      <c r="O31" s="1522"/>
      <c r="P31" s="636" t="s">
        <v>468</v>
      </c>
      <c r="Q31" s="1584"/>
      <c r="R31" s="1519"/>
    </row>
    <row r="32" spans="1:18" ht="18.7" customHeight="1">
      <c r="A32" s="1535"/>
      <c r="B32" s="1372"/>
      <c r="C32" s="1549"/>
      <c r="D32" s="1397"/>
      <c r="E32" s="1594"/>
      <c r="F32" s="1397"/>
      <c r="G32" s="1234"/>
      <c r="H32" s="1559"/>
      <c r="I32" s="1560"/>
      <c r="J32" s="1523"/>
      <c r="K32" s="1526"/>
      <c r="L32" s="637">
        <v>40773</v>
      </c>
      <c r="M32" s="766" t="s">
        <v>732</v>
      </c>
      <c r="N32" s="1521">
        <v>2153520000</v>
      </c>
      <c r="O32" s="1522"/>
      <c r="P32" s="636" t="s">
        <v>468</v>
      </c>
      <c r="Q32" s="1584"/>
      <c r="R32" s="1519"/>
    </row>
    <row r="33" spans="1:18" ht="18.7" customHeight="1">
      <c r="A33" s="1535"/>
      <c r="B33" s="1372"/>
      <c r="C33" s="1549"/>
      <c r="D33" s="1397"/>
      <c r="E33" s="1594"/>
      <c r="F33" s="1397"/>
      <c r="G33" s="1234"/>
      <c r="H33" s="1559"/>
      <c r="I33" s="1560"/>
      <c r="J33" s="1523"/>
      <c r="K33" s="1526"/>
      <c r="L33" s="637">
        <v>40788</v>
      </c>
      <c r="M33" s="766" t="s">
        <v>732</v>
      </c>
      <c r="N33" s="1521">
        <v>55885302.439999998</v>
      </c>
      <c r="O33" s="1522"/>
      <c r="P33" s="636" t="s">
        <v>468</v>
      </c>
      <c r="Q33" s="1584"/>
      <c r="R33" s="1519"/>
    </row>
    <row r="34" spans="1:18" ht="18.7" customHeight="1">
      <c r="A34" s="1535"/>
      <c r="B34" s="1372"/>
      <c r="C34" s="1549"/>
      <c r="D34" s="1397"/>
      <c r="E34" s="1594"/>
      <c r="F34" s="1397"/>
      <c r="G34" s="1234"/>
      <c r="H34" s="1559"/>
      <c r="I34" s="1560"/>
      <c r="J34" s="1523"/>
      <c r="K34" s="1526"/>
      <c r="L34" s="637">
        <v>40848</v>
      </c>
      <c r="M34" s="766" t="s">
        <v>732</v>
      </c>
      <c r="N34" s="1521">
        <v>971506765.26999998</v>
      </c>
      <c r="O34" s="1522"/>
      <c r="P34" s="636" t="s">
        <v>468</v>
      </c>
      <c r="Q34" s="1584"/>
      <c r="R34" s="1519"/>
    </row>
    <row r="35" spans="1:18" ht="18.7" customHeight="1">
      <c r="A35" s="1535"/>
      <c r="B35" s="1372"/>
      <c r="C35" s="1549"/>
      <c r="D35" s="1397"/>
      <c r="E35" s="1594"/>
      <c r="F35" s="1397"/>
      <c r="G35" s="1234"/>
      <c r="H35" s="1559"/>
      <c r="I35" s="1560"/>
      <c r="J35" s="1523"/>
      <c r="K35" s="1526"/>
      <c r="L35" s="637">
        <v>40976</v>
      </c>
      <c r="M35" s="766" t="s">
        <v>732</v>
      </c>
      <c r="N35" s="1521">
        <v>5576121382.04</v>
      </c>
      <c r="O35" s="1522"/>
      <c r="P35" s="636" t="s">
        <v>468</v>
      </c>
      <c r="Q35" s="1584"/>
      <c r="R35" s="1519"/>
    </row>
    <row r="36" spans="1:18" ht="18.7" customHeight="1">
      <c r="A36" s="1535"/>
      <c r="B36" s="1372"/>
      <c r="C36" s="1549"/>
      <c r="D36" s="1397"/>
      <c r="E36" s="1594"/>
      <c r="F36" s="1397"/>
      <c r="G36" s="1234"/>
      <c r="H36" s="1559"/>
      <c r="I36" s="1560"/>
      <c r="J36" s="1523"/>
      <c r="K36" s="1526"/>
      <c r="L36" s="637">
        <v>40983</v>
      </c>
      <c r="M36" s="766" t="s">
        <v>732</v>
      </c>
      <c r="N36" s="1521">
        <v>1521632095.9100001</v>
      </c>
      <c r="O36" s="1522"/>
      <c r="P36" s="636" t="s">
        <v>468</v>
      </c>
      <c r="Q36" s="1584"/>
      <c r="R36" s="1519"/>
    </row>
    <row r="37" spans="1:18" ht="18.7" customHeight="1">
      <c r="A37" s="1535"/>
      <c r="B37" s="1372"/>
      <c r="C37" s="1549"/>
      <c r="D37" s="1397"/>
      <c r="E37" s="1594"/>
      <c r="F37" s="1397"/>
      <c r="G37" s="1234"/>
      <c r="H37" s="1561"/>
      <c r="I37" s="1562"/>
      <c r="J37" s="1524"/>
      <c r="K37" s="1527"/>
      <c r="L37" s="637">
        <v>40990</v>
      </c>
      <c r="M37" s="766" t="s">
        <v>732</v>
      </c>
      <c r="N37" s="1521">
        <v>1493250339.48</v>
      </c>
      <c r="O37" s="1522"/>
      <c r="P37" s="636" t="s">
        <v>468</v>
      </c>
      <c r="Q37" s="1585"/>
      <c r="R37" s="1520"/>
    </row>
    <row r="38" spans="1:18" ht="18" customHeight="1">
      <c r="A38" s="1535"/>
      <c r="B38" s="1372"/>
      <c r="C38" s="1549"/>
      <c r="D38" s="1397"/>
      <c r="E38" s="1594"/>
      <c r="F38" s="1397"/>
      <c r="G38" s="1234"/>
      <c r="H38" s="1557" t="s">
        <v>733</v>
      </c>
      <c r="I38" s="1558"/>
      <c r="J38" s="1511">
        <v>3375328432.3499999</v>
      </c>
      <c r="K38" s="1525">
        <v>7</v>
      </c>
      <c r="L38" s="637">
        <v>40588</v>
      </c>
      <c r="M38" s="766" t="s">
        <v>732</v>
      </c>
      <c r="N38" s="1528">
        <v>2009932072.0599999</v>
      </c>
      <c r="O38" s="1528"/>
      <c r="P38" s="636" t="s">
        <v>468</v>
      </c>
      <c r="Q38" s="1583">
        <v>0</v>
      </c>
      <c r="R38" s="1497">
        <v>8</v>
      </c>
    </row>
    <row r="39" spans="1:18" ht="18" customHeight="1">
      <c r="A39" s="1535"/>
      <c r="B39" s="1372"/>
      <c r="C39" s="1549"/>
      <c r="D39" s="1397"/>
      <c r="E39" s="1594"/>
      <c r="F39" s="1397"/>
      <c r="G39" s="1234"/>
      <c r="H39" s="1559"/>
      <c r="I39" s="1560"/>
      <c r="J39" s="1523"/>
      <c r="K39" s="1526"/>
      <c r="L39" s="637">
        <v>40610</v>
      </c>
      <c r="M39" s="766" t="s">
        <v>732</v>
      </c>
      <c r="N39" s="1521">
        <v>1383888037.0499995</v>
      </c>
      <c r="O39" s="1522"/>
      <c r="P39" s="636" t="s">
        <v>468</v>
      </c>
      <c r="Q39" s="1584"/>
      <c r="R39" s="1519"/>
    </row>
    <row r="40" spans="1:18" ht="18" customHeight="1">
      <c r="A40" s="1535"/>
      <c r="B40" s="1372"/>
      <c r="C40" s="1549"/>
      <c r="D40" s="1379"/>
      <c r="E40" s="1595"/>
      <c r="F40" s="1379"/>
      <c r="G40" s="1235"/>
      <c r="H40" s="1561"/>
      <c r="I40" s="1562"/>
      <c r="J40" s="1524"/>
      <c r="K40" s="1527"/>
      <c r="L40" s="637">
        <v>40983</v>
      </c>
      <c r="M40" s="766" t="s">
        <v>732</v>
      </c>
      <c r="N40" s="1521">
        <v>44941843</v>
      </c>
      <c r="O40" s="1522"/>
      <c r="P40" s="636" t="s">
        <v>468</v>
      </c>
      <c r="Q40" s="1585"/>
      <c r="R40" s="1520"/>
    </row>
    <row r="41" spans="1:18" ht="18" customHeight="1">
      <c r="A41" s="1536"/>
      <c r="B41" s="1289"/>
      <c r="C41" s="1550"/>
      <c r="D41" s="1551" t="s">
        <v>708</v>
      </c>
      <c r="E41" s="1552"/>
      <c r="F41" s="1553" t="s">
        <v>470</v>
      </c>
      <c r="G41" s="1553"/>
      <c r="H41" s="1286" t="s">
        <v>31</v>
      </c>
      <c r="I41" s="1286"/>
      <c r="J41" s="1543">
        <v>167623733</v>
      </c>
      <c r="K41" s="1568"/>
      <c r="L41" s="1504">
        <v>40687</v>
      </c>
      <c r="M41" s="1498" t="s">
        <v>734</v>
      </c>
      <c r="N41" s="1499">
        <v>5800000000</v>
      </c>
      <c r="O41" s="1499"/>
      <c r="P41" s="1500" t="s">
        <v>470</v>
      </c>
      <c r="Q41" s="633">
        <v>1455037962</v>
      </c>
      <c r="R41" s="1496">
        <v>9</v>
      </c>
    </row>
    <row r="42" spans="1:18" ht="18" customHeight="1">
      <c r="A42" s="1534">
        <v>5</v>
      </c>
      <c r="B42" s="1288">
        <v>40557</v>
      </c>
      <c r="C42" s="1507" t="s">
        <v>735</v>
      </c>
      <c r="D42" s="1378" t="s">
        <v>708</v>
      </c>
      <c r="E42" s="1538"/>
      <c r="F42" s="1554"/>
      <c r="G42" s="1554"/>
      <c r="H42" s="1362"/>
      <c r="I42" s="1362"/>
      <c r="J42" s="1567"/>
      <c r="K42" s="1569"/>
      <c r="L42" s="1505"/>
      <c r="M42" s="1498"/>
      <c r="N42" s="1499"/>
      <c r="O42" s="1499"/>
      <c r="P42" s="1500"/>
      <c r="Q42" s="635">
        <v>0.77</v>
      </c>
      <c r="R42" s="1496"/>
    </row>
    <row r="43" spans="1:18" ht="18" customHeight="1">
      <c r="A43" s="1535"/>
      <c r="B43" s="1372"/>
      <c r="C43" s="1537"/>
      <c r="D43" s="1539"/>
      <c r="E43" s="1540"/>
      <c r="F43" s="1554"/>
      <c r="G43" s="1554"/>
      <c r="H43" s="1362"/>
      <c r="I43" s="1362"/>
      <c r="J43" s="1543">
        <v>924546133</v>
      </c>
      <c r="K43" s="1545"/>
      <c r="L43" s="1504">
        <v>40976</v>
      </c>
      <c r="M43" s="1498" t="s">
        <v>734</v>
      </c>
      <c r="N43" s="1499">
        <v>6000000008</v>
      </c>
      <c r="O43" s="1499"/>
      <c r="P43" s="1500" t="s">
        <v>470</v>
      </c>
      <c r="Q43" s="633">
        <v>1248141410</v>
      </c>
      <c r="R43" s="1496">
        <v>11</v>
      </c>
    </row>
    <row r="44" spans="1:18" ht="18" customHeight="1">
      <c r="A44" s="1535"/>
      <c r="B44" s="1372"/>
      <c r="C44" s="1537"/>
      <c r="D44" s="1539"/>
      <c r="E44" s="1540"/>
      <c r="F44" s="1554"/>
      <c r="G44" s="1554"/>
      <c r="H44" s="1362"/>
      <c r="I44" s="1362"/>
      <c r="J44" s="1544"/>
      <c r="K44" s="1545"/>
      <c r="L44" s="1505"/>
      <c r="M44" s="1498"/>
      <c r="N44" s="1499"/>
      <c r="O44" s="1499"/>
      <c r="P44" s="1500"/>
      <c r="Q44" s="635">
        <v>0.7</v>
      </c>
      <c r="R44" s="1496"/>
    </row>
    <row r="45" spans="1:18" ht="18" customHeight="1">
      <c r="A45" s="1535"/>
      <c r="B45" s="1372"/>
      <c r="C45" s="1537"/>
      <c r="D45" s="1539"/>
      <c r="E45" s="1540"/>
      <c r="F45" s="1554"/>
      <c r="G45" s="1554"/>
      <c r="H45" s="1362"/>
      <c r="I45" s="1362"/>
      <c r="J45" s="1544"/>
      <c r="K45" s="1545"/>
      <c r="L45" s="1504">
        <v>41035</v>
      </c>
      <c r="M45" s="1498" t="s">
        <v>734</v>
      </c>
      <c r="N45" s="1499">
        <v>4999999993</v>
      </c>
      <c r="O45" s="1499"/>
      <c r="P45" s="1500" t="s">
        <v>470</v>
      </c>
      <c r="Q45" s="633">
        <v>1084206984</v>
      </c>
      <c r="R45" s="1496">
        <v>12</v>
      </c>
    </row>
    <row r="46" spans="1:18" ht="18" customHeight="1">
      <c r="A46" s="1535"/>
      <c r="B46" s="1372"/>
      <c r="C46" s="1537"/>
      <c r="D46" s="1539"/>
      <c r="E46" s="1540"/>
      <c r="F46" s="1554"/>
      <c r="G46" s="1554"/>
      <c r="H46" s="1362"/>
      <c r="I46" s="1362"/>
      <c r="J46" s="1544"/>
      <c r="K46" s="1545"/>
      <c r="L46" s="1505"/>
      <c r="M46" s="1498"/>
      <c r="N46" s="1499"/>
      <c r="O46" s="1499"/>
      <c r="P46" s="1500"/>
      <c r="Q46" s="635">
        <v>0.63</v>
      </c>
      <c r="R46" s="1496"/>
    </row>
    <row r="47" spans="1:18" ht="18" customHeight="1">
      <c r="A47" s="1535"/>
      <c r="B47" s="1372"/>
      <c r="C47" s="1537"/>
      <c r="D47" s="1539"/>
      <c r="E47" s="1540"/>
      <c r="F47" s="1554"/>
      <c r="G47" s="1554"/>
      <c r="H47" s="1362"/>
      <c r="I47" s="1362"/>
      <c r="J47" s="1544"/>
      <c r="K47" s="1545"/>
      <c r="L47" s="1504">
        <v>41036</v>
      </c>
      <c r="M47" s="1498" t="s">
        <v>734</v>
      </c>
      <c r="N47" s="1499">
        <v>749999971.5</v>
      </c>
      <c r="O47" s="1499"/>
      <c r="P47" s="1500" t="s">
        <v>470</v>
      </c>
      <c r="Q47" s="633">
        <v>1059616821</v>
      </c>
      <c r="R47" s="1496">
        <v>12</v>
      </c>
    </row>
    <row r="48" spans="1:18" ht="18" customHeight="1">
      <c r="A48" s="1535"/>
      <c r="B48" s="1372"/>
      <c r="C48" s="1537"/>
      <c r="D48" s="1539"/>
      <c r="E48" s="1540"/>
      <c r="F48" s="1554"/>
      <c r="G48" s="1554"/>
      <c r="H48" s="1362"/>
      <c r="I48" s="1362"/>
      <c r="J48" s="1544"/>
      <c r="K48" s="1545"/>
      <c r="L48" s="1504"/>
      <c r="M48" s="1498"/>
      <c r="N48" s="1499"/>
      <c r="O48" s="1499"/>
      <c r="P48" s="1500"/>
      <c r="Q48" s="635">
        <v>0.61</v>
      </c>
      <c r="R48" s="1496"/>
    </row>
    <row r="49" spans="1:18" ht="18" customHeight="1">
      <c r="A49" s="1536"/>
      <c r="B49" s="1289"/>
      <c r="C49" s="1518"/>
      <c r="D49" s="1541"/>
      <c r="E49" s="1542"/>
      <c r="F49" s="1554"/>
      <c r="G49" s="1554"/>
      <c r="H49" s="1362"/>
      <c r="I49" s="1362"/>
      <c r="J49" s="1544"/>
      <c r="K49" s="1545"/>
      <c r="L49" s="1504">
        <v>41124</v>
      </c>
      <c r="M49" s="1498" t="s">
        <v>734</v>
      </c>
      <c r="N49" s="1499">
        <v>4999999993</v>
      </c>
      <c r="O49" s="1499"/>
      <c r="P49" s="1500" t="s">
        <v>470</v>
      </c>
      <c r="Q49" s="633">
        <v>895682395</v>
      </c>
      <c r="R49" s="1496">
        <v>13</v>
      </c>
    </row>
    <row r="50" spans="1:18" ht="18" customHeight="1">
      <c r="A50" s="1534">
        <v>6</v>
      </c>
      <c r="B50" s="1515">
        <v>40557</v>
      </c>
      <c r="C50" s="1553" t="s">
        <v>736</v>
      </c>
      <c r="D50" s="1553" t="s">
        <v>737</v>
      </c>
      <c r="E50" s="1553"/>
      <c r="F50" s="1554"/>
      <c r="G50" s="1554"/>
      <c r="H50" s="1362"/>
      <c r="I50" s="1362"/>
      <c r="J50" s="1572">
        <v>562868096</v>
      </c>
      <c r="K50" s="1575"/>
      <c r="L50" s="1509"/>
      <c r="M50" s="1498"/>
      <c r="N50" s="1499"/>
      <c r="O50" s="1499"/>
      <c r="P50" s="1500"/>
      <c r="Q50" s="635">
        <v>0.55000000000000004</v>
      </c>
      <c r="R50" s="1496"/>
    </row>
    <row r="51" spans="1:18" ht="18" customHeight="1">
      <c r="A51" s="1535"/>
      <c r="B51" s="1570"/>
      <c r="C51" s="1554"/>
      <c r="D51" s="1554"/>
      <c r="E51" s="1554"/>
      <c r="F51" s="1554"/>
      <c r="G51" s="1554"/>
      <c r="H51" s="1362"/>
      <c r="I51" s="1362"/>
      <c r="J51" s="1573"/>
      <c r="K51" s="1576"/>
      <c r="L51" s="1515">
        <v>41127</v>
      </c>
      <c r="M51" s="1507" t="s">
        <v>734</v>
      </c>
      <c r="N51" s="1529">
        <v>750000002</v>
      </c>
      <c r="O51" s="1530"/>
      <c r="P51" s="1513" t="s">
        <v>470</v>
      </c>
      <c r="Q51" s="633">
        <v>871092231</v>
      </c>
      <c r="R51" s="1497">
        <v>13</v>
      </c>
    </row>
    <row r="52" spans="1:18" ht="18" customHeight="1">
      <c r="A52" s="1535"/>
      <c r="B52" s="1570"/>
      <c r="C52" s="1554"/>
      <c r="D52" s="1554"/>
      <c r="E52" s="1554"/>
      <c r="F52" s="1554"/>
      <c r="G52" s="1554"/>
      <c r="H52" s="1362"/>
      <c r="I52" s="1362"/>
      <c r="J52" s="1573"/>
      <c r="K52" s="1576"/>
      <c r="L52" s="1516"/>
      <c r="M52" s="1518"/>
      <c r="N52" s="1531"/>
      <c r="O52" s="1532"/>
      <c r="P52" s="1533"/>
      <c r="Q52" s="634">
        <v>0.53</v>
      </c>
      <c r="R52" s="1520"/>
    </row>
    <row r="53" spans="1:18" ht="18" customHeight="1">
      <c r="A53" s="1535"/>
      <c r="B53" s="1570"/>
      <c r="C53" s="1554"/>
      <c r="D53" s="1554"/>
      <c r="E53" s="1554"/>
      <c r="F53" s="1554"/>
      <c r="G53" s="1554"/>
      <c r="H53" s="1362"/>
      <c r="I53" s="1362"/>
      <c r="J53" s="1573"/>
      <c r="K53" s="1576"/>
      <c r="L53" s="1509">
        <v>41162</v>
      </c>
      <c r="M53" s="1498" t="s">
        <v>734</v>
      </c>
      <c r="N53" s="1499">
        <v>17999999972.5</v>
      </c>
      <c r="O53" s="1499"/>
      <c r="P53" s="1500" t="s">
        <v>470</v>
      </c>
      <c r="Q53" s="633">
        <v>317246078</v>
      </c>
      <c r="R53" s="1496">
        <v>14</v>
      </c>
    </row>
    <row r="54" spans="1:18" ht="18" customHeight="1">
      <c r="A54" s="1535"/>
      <c r="B54" s="1570"/>
      <c r="C54" s="1554"/>
      <c r="D54" s="1554"/>
      <c r="E54" s="1554"/>
      <c r="F54" s="1554"/>
      <c r="G54" s="1554"/>
      <c r="H54" s="1362"/>
      <c r="I54" s="1362"/>
      <c r="J54" s="1573"/>
      <c r="K54" s="1576"/>
      <c r="L54" s="1510"/>
      <c r="M54" s="1498"/>
      <c r="N54" s="1499"/>
      <c r="O54" s="1499"/>
      <c r="P54" s="1500"/>
      <c r="Q54" s="635">
        <v>0.215</v>
      </c>
      <c r="R54" s="1496"/>
    </row>
    <row r="55" spans="1:18" ht="18" customHeight="1">
      <c r="A55" s="1535"/>
      <c r="B55" s="1570"/>
      <c r="C55" s="1554"/>
      <c r="D55" s="1554"/>
      <c r="E55" s="1554"/>
      <c r="F55" s="1554"/>
      <c r="G55" s="1554"/>
      <c r="H55" s="1362"/>
      <c r="I55" s="1362"/>
      <c r="J55" s="1573"/>
      <c r="K55" s="1576"/>
      <c r="L55" s="1509">
        <v>41163</v>
      </c>
      <c r="M55" s="1498" t="s">
        <v>734</v>
      </c>
      <c r="N55" s="1499">
        <v>2699999965</v>
      </c>
      <c r="O55" s="1499"/>
      <c r="P55" s="1500" t="s">
        <v>470</v>
      </c>
      <c r="Q55" s="633">
        <v>234169156</v>
      </c>
      <c r="R55" s="1496">
        <v>14</v>
      </c>
    </row>
    <row r="56" spans="1:18" ht="18" customHeight="1">
      <c r="A56" s="1535"/>
      <c r="B56" s="1570"/>
      <c r="C56" s="1554"/>
      <c r="D56" s="1554"/>
      <c r="E56" s="1554"/>
      <c r="F56" s="1554"/>
      <c r="G56" s="1554"/>
      <c r="H56" s="1362"/>
      <c r="I56" s="1362"/>
      <c r="J56" s="1573"/>
      <c r="K56" s="1576"/>
      <c r="L56" s="1517"/>
      <c r="M56" s="1507"/>
      <c r="N56" s="1511"/>
      <c r="O56" s="1511"/>
      <c r="P56" s="1513"/>
      <c r="Q56" s="634">
        <v>0.159</v>
      </c>
      <c r="R56" s="1497"/>
    </row>
    <row r="57" spans="1:18" ht="18" customHeight="1">
      <c r="A57" s="1535"/>
      <c r="B57" s="1570"/>
      <c r="C57" s="1554"/>
      <c r="D57" s="1554"/>
      <c r="E57" s="1554"/>
      <c r="F57" s="1554"/>
      <c r="G57" s="1554"/>
      <c r="H57" s="1362"/>
      <c r="I57" s="1362"/>
      <c r="J57" s="1573"/>
      <c r="K57" s="1576"/>
      <c r="L57" s="1504">
        <v>41257</v>
      </c>
      <c r="M57" s="1507" t="s">
        <v>649</v>
      </c>
      <c r="N57" s="1511">
        <v>7610497570</v>
      </c>
      <c r="O57" s="1511"/>
      <c r="P57" s="1513" t="s">
        <v>470</v>
      </c>
      <c r="Q57" s="633">
        <v>234169156</v>
      </c>
      <c r="R57" s="1497">
        <v>15</v>
      </c>
    </row>
    <row r="58" spans="1:18" ht="18" customHeight="1" thickBot="1">
      <c r="A58" s="1536"/>
      <c r="B58" s="1571"/>
      <c r="C58" s="1555"/>
      <c r="D58" s="1555"/>
      <c r="E58" s="1555"/>
      <c r="F58" s="1555"/>
      <c r="G58" s="1555"/>
      <c r="H58" s="1556"/>
      <c r="I58" s="1556"/>
      <c r="J58" s="1574"/>
      <c r="K58" s="1577"/>
      <c r="L58" s="1506"/>
      <c r="M58" s="1508"/>
      <c r="N58" s="1512"/>
      <c r="O58" s="1512"/>
      <c r="P58" s="1514"/>
      <c r="Q58" s="632">
        <v>0</v>
      </c>
      <c r="R58" s="1501"/>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3" customHeight="1">
      <c r="A61" s="1503" t="s">
        <v>738</v>
      </c>
      <c r="B61" s="1503"/>
      <c r="C61" s="1503"/>
      <c r="D61" s="1503"/>
      <c r="E61" s="1503"/>
      <c r="F61" s="1503"/>
      <c r="G61" s="1503"/>
      <c r="H61" s="1503"/>
      <c r="I61" s="1503"/>
      <c r="J61" s="1503"/>
      <c r="K61" s="1503"/>
      <c r="L61" s="1503"/>
      <c r="M61" s="1503"/>
      <c r="N61" s="1503"/>
      <c r="O61" s="1503"/>
      <c r="P61" s="1503"/>
      <c r="Q61" s="1503"/>
      <c r="R61" s="1503"/>
    </row>
    <row r="62" spans="1:18">
      <c r="A62" s="1503"/>
      <c r="B62" s="1503"/>
      <c r="C62" s="1503"/>
      <c r="D62" s="1503"/>
      <c r="E62" s="1503"/>
      <c r="F62" s="1503"/>
      <c r="G62" s="1503"/>
      <c r="H62" s="1503"/>
      <c r="I62" s="1503"/>
      <c r="J62" s="1503"/>
      <c r="K62" s="1503"/>
      <c r="L62" s="1503"/>
      <c r="M62" s="1503"/>
      <c r="N62" s="1503"/>
      <c r="O62" s="1503"/>
      <c r="P62" s="1503"/>
      <c r="Q62" s="1503"/>
      <c r="R62" s="1503"/>
    </row>
    <row r="63" spans="1:18" ht="14.3" customHeight="1">
      <c r="A63" s="1503" t="s">
        <v>739</v>
      </c>
      <c r="B63" s="1503"/>
      <c r="C63" s="1503"/>
      <c r="D63" s="1503"/>
      <c r="E63" s="1503"/>
      <c r="F63" s="1503"/>
      <c r="G63" s="1503"/>
      <c r="H63" s="1503"/>
      <c r="I63" s="1503"/>
      <c r="J63" s="1503"/>
      <c r="K63" s="1503"/>
      <c r="L63" s="1503"/>
      <c r="M63" s="1503"/>
      <c r="N63" s="1503"/>
      <c r="O63" s="1503"/>
      <c r="P63" s="1503"/>
      <c r="Q63" s="1503"/>
      <c r="R63" s="1503"/>
    </row>
    <row r="64" spans="1:18" ht="14.3" customHeight="1">
      <c r="A64" s="1503" t="s">
        <v>740</v>
      </c>
      <c r="B64" s="1503"/>
      <c r="C64" s="1503"/>
      <c r="D64" s="1503"/>
      <c r="E64" s="1503"/>
      <c r="F64" s="1503"/>
      <c r="G64" s="1503"/>
      <c r="H64" s="1503"/>
      <c r="I64" s="1503"/>
      <c r="J64" s="1503"/>
      <c r="K64" s="1503"/>
      <c r="L64" s="1503"/>
      <c r="M64" s="1503"/>
      <c r="N64" s="1503"/>
      <c r="O64" s="1503"/>
      <c r="P64" s="1503"/>
      <c r="Q64" s="1503"/>
      <c r="R64" s="1503"/>
    </row>
    <row r="65" spans="1:18">
      <c r="A65" s="1503"/>
      <c r="B65" s="1503"/>
      <c r="C65" s="1503"/>
      <c r="D65" s="1503"/>
      <c r="E65" s="1503"/>
      <c r="F65" s="1503"/>
      <c r="G65" s="1503"/>
      <c r="H65" s="1503"/>
      <c r="I65" s="1503"/>
      <c r="J65" s="1503"/>
      <c r="K65" s="1503"/>
      <c r="L65" s="1503"/>
      <c r="M65" s="1503"/>
      <c r="N65" s="1503"/>
      <c r="O65" s="1503"/>
      <c r="P65" s="1503"/>
      <c r="Q65" s="1503"/>
      <c r="R65" s="1503"/>
    </row>
    <row r="66" spans="1:18">
      <c r="A66" s="1503" t="s">
        <v>741</v>
      </c>
      <c r="B66" s="1503"/>
      <c r="C66" s="1503"/>
      <c r="D66" s="1503"/>
      <c r="E66" s="1503"/>
      <c r="F66" s="1503"/>
      <c r="G66" s="1503"/>
      <c r="H66" s="1503"/>
      <c r="I66" s="1503"/>
      <c r="J66" s="1503"/>
      <c r="K66" s="1503"/>
      <c r="L66" s="1503"/>
      <c r="M66" s="1503"/>
      <c r="N66" s="1503"/>
      <c r="O66" s="1503"/>
      <c r="P66" s="1503"/>
      <c r="Q66" s="1503"/>
      <c r="R66" s="1503"/>
    </row>
    <row r="67" spans="1:18">
      <c r="A67" s="1503" t="s">
        <v>742</v>
      </c>
      <c r="B67" s="1503"/>
      <c r="C67" s="1503"/>
      <c r="D67" s="1503"/>
      <c r="E67" s="1503"/>
      <c r="F67" s="1503"/>
      <c r="G67" s="1503"/>
      <c r="H67" s="1503"/>
      <c r="I67" s="1503"/>
      <c r="J67" s="1503"/>
      <c r="K67" s="1503"/>
      <c r="L67" s="1503"/>
      <c r="M67" s="1503"/>
      <c r="N67" s="1503"/>
      <c r="O67" s="1503"/>
      <c r="P67" s="1503"/>
      <c r="Q67" s="1503"/>
      <c r="R67" s="1503"/>
    </row>
    <row r="68" spans="1:18">
      <c r="A68" s="1502" t="s">
        <v>743</v>
      </c>
      <c r="B68" s="1502"/>
      <c r="C68" s="1502"/>
      <c r="D68" s="1502"/>
      <c r="E68" s="1502"/>
      <c r="F68" s="1502"/>
      <c r="G68" s="1502"/>
      <c r="H68" s="1502"/>
      <c r="I68" s="1502"/>
      <c r="J68" s="1502"/>
      <c r="K68" s="1502"/>
      <c r="L68" s="1502"/>
      <c r="M68" s="1502"/>
      <c r="N68" s="1502"/>
      <c r="O68" s="1502"/>
      <c r="P68" s="1502"/>
      <c r="Q68" s="1502"/>
      <c r="R68" s="1502"/>
    </row>
    <row r="69" spans="1:18">
      <c r="A69" s="1502" t="s">
        <v>744</v>
      </c>
      <c r="B69" s="1502"/>
      <c r="C69" s="1502"/>
      <c r="D69" s="1502"/>
      <c r="E69" s="1502"/>
      <c r="F69" s="1502"/>
      <c r="G69" s="1502"/>
      <c r="H69" s="1502"/>
      <c r="I69" s="1502"/>
      <c r="J69" s="1502"/>
      <c r="K69" s="1502"/>
      <c r="L69" s="1502"/>
      <c r="M69" s="1502"/>
      <c r="N69" s="1502"/>
      <c r="O69" s="1502"/>
      <c r="P69" s="1502"/>
      <c r="Q69" s="1502"/>
      <c r="R69" s="1502"/>
    </row>
    <row r="70" spans="1:18" ht="14.3" customHeight="1">
      <c r="A70" s="1181" t="s">
        <v>745</v>
      </c>
      <c r="B70" s="1181"/>
      <c r="C70" s="1181"/>
      <c r="D70" s="1181"/>
      <c r="E70" s="1181"/>
      <c r="F70" s="1181"/>
      <c r="G70" s="1181"/>
      <c r="H70" s="1181"/>
      <c r="I70" s="1181"/>
      <c r="J70" s="1181"/>
      <c r="K70" s="1181"/>
      <c r="L70" s="1181"/>
      <c r="M70" s="1181"/>
      <c r="N70" s="1181"/>
      <c r="O70" s="1181"/>
      <c r="P70" s="1181"/>
      <c r="Q70" s="1181"/>
      <c r="R70" s="1181"/>
    </row>
    <row r="71" spans="1:18" ht="14.3" customHeight="1">
      <c r="A71" s="1502" t="s">
        <v>746</v>
      </c>
      <c r="B71" s="1502"/>
      <c r="C71" s="1502"/>
      <c r="D71" s="1502"/>
      <c r="E71" s="1502"/>
      <c r="F71" s="1502"/>
      <c r="G71" s="1502"/>
      <c r="H71" s="1502"/>
      <c r="I71" s="1502"/>
      <c r="J71" s="1502"/>
      <c r="K71" s="1502"/>
      <c r="L71" s="1502"/>
      <c r="M71" s="1502"/>
      <c r="N71" s="1502"/>
      <c r="O71" s="1502"/>
      <c r="P71" s="1502"/>
      <c r="Q71" s="1502"/>
      <c r="R71" s="1502"/>
    </row>
    <row r="72" spans="1:18" ht="14.95" customHeight="1">
      <c r="A72" s="1502" t="s">
        <v>747</v>
      </c>
      <c r="B72" s="1502"/>
      <c r="C72" s="1502"/>
      <c r="D72" s="1502"/>
      <c r="E72" s="1502"/>
      <c r="F72" s="1502"/>
      <c r="G72" s="1502"/>
      <c r="H72" s="1502"/>
      <c r="I72" s="1502"/>
      <c r="J72" s="1502"/>
      <c r="K72" s="1502"/>
      <c r="L72" s="1502"/>
      <c r="M72" s="1502"/>
      <c r="N72" s="1502"/>
      <c r="O72" s="1502"/>
      <c r="P72" s="1502"/>
      <c r="Q72" s="1502"/>
      <c r="R72" s="1502"/>
    </row>
    <row r="73" spans="1:18" ht="14.95" customHeight="1">
      <c r="A73" s="1502" t="s">
        <v>748</v>
      </c>
      <c r="B73" s="1502"/>
      <c r="C73" s="1502"/>
      <c r="D73" s="1502"/>
      <c r="E73" s="1502"/>
      <c r="F73" s="1502"/>
      <c r="G73" s="1502"/>
      <c r="H73" s="1502"/>
      <c r="I73" s="1502"/>
      <c r="J73" s="1502"/>
      <c r="K73" s="1502"/>
      <c r="L73" s="1502"/>
      <c r="M73" s="1502"/>
      <c r="N73" s="1502"/>
      <c r="O73" s="1502"/>
      <c r="P73" s="1502"/>
      <c r="Q73" s="1502"/>
      <c r="R73" s="1502"/>
    </row>
    <row r="74" spans="1:18">
      <c r="A74" s="1174" t="s">
        <v>749</v>
      </c>
      <c r="B74" s="1174"/>
      <c r="C74" s="1174"/>
      <c r="D74" s="1174"/>
      <c r="E74" s="1174"/>
      <c r="F74" s="1174"/>
      <c r="G74" s="1174"/>
      <c r="H74" s="1174"/>
      <c r="I74" s="1174"/>
      <c r="J74" s="1174"/>
      <c r="K74" s="1174"/>
      <c r="L74" s="1174"/>
      <c r="M74" s="1174"/>
      <c r="N74" s="1174"/>
      <c r="O74" s="1174"/>
      <c r="P74" s="1174"/>
      <c r="Q74" s="1174"/>
      <c r="R74" s="1174"/>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0.75">
      <c r="F774" s="789" t="s">
        <v>625</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25" defaultRowHeight="13.6"/>
  <cols>
    <col min="1" max="1" width="14.125" style="492" bestFit="1" customWidth="1"/>
    <col min="2" max="2" width="18.375" style="492" bestFit="1" customWidth="1"/>
    <col min="3" max="3" width="28.25" style="492" bestFit="1" customWidth="1"/>
    <col min="4" max="4" width="18.125" style="492" bestFit="1" customWidth="1"/>
    <col min="5" max="5" width="6.25" style="492" customWidth="1"/>
    <col min="6" max="6" width="13.75" style="499" customWidth="1"/>
    <col min="7" max="7" width="32.375" style="492" customWidth="1"/>
    <col min="8" max="8" width="31" style="492" customWidth="1"/>
    <col min="9" max="9" width="22.375" style="145" customWidth="1"/>
    <col min="10" max="10" width="2" style="145" customWidth="1"/>
    <col min="11" max="11" width="20" style="492" customWidth="1"/>
    <col min="12" max="12" width="2.125" style="492" bestFit="1" customWidth="1"/>
    <col min="13" max="13" width="18.875" style="492" bestFit="1" customWidth="1"/>
    <col min="14" max="14" width="26.375" style="492" bestFit="1" customWidth="1"/>
    <col min="15" max="15" width="13.25" style="492" customWidth="1"/>
    <col min="16" max="16" width="28.375" style="492" bestFit="1" customWidth="1"/>
    <col min="17" max="17" width="18.875" style="492" bestFit="1" customWidth="1"/>
    <col min="18" max="18" width="13.125" style="492" customWidth="1"/>
    <col min="19" max="19" width="18.375" style="492" bestFit="1" customWidth="1"/>
    <col min="20" max="16384" width="9.125" style="492"/>
  </cols>
  <sheetData>
    <row r="1" spans="1:19" ht="18" customHeight="1">
      <c r="A1" s="1668" t="s">
        <v>750</v>
      </c>
      <c r="B1" s="1668"/>
      <c r="C1" s="1668"/>
      <c r="D1" s="1668"/>
      <c r="E1" s="1668"/>
      <c r="F1" s="1668"/>
      <c r="G1" s="1668"/>
      <c r="H1" s="1668"/>
      <c r="I1" s="1668"/>
      <c r="J1" s="1668"/>
      <c r="K1" s="1668"/>
      <c r="L1" s="1668"/>
      <c r="M1" s="1668"/>
      <c r="N1" s="1668"/>
      <c r="O1" s="1668"/>
      <c r="P1" s="502"/>
      <c r="Q1" s="294"/>
      <c r="R1" s="294"/>
      <c r="S1" s="294"/>
    </row>
    <row r="2" spans="1:19" ht="18" customHeight="1">
      <c r="A2" s="1668" t="s">
        <v>751</v>
      </c>
      <c r="B2" s="1668"/>
      <c r="C2" s="1668"/>
      <c r="D2" s="1668"/>
      <c r="E2" s="1668"/>
      <c r="F2" s="1668"/>
      <c r="G2" s="1668"/>
      <c r="H2" s="1668"/>
      <c r="I2" s="1668"/>
      <c r="J2" s="1668"/>
      <c r="K2" s="1668"/>
      <c r="L2" s="1668"/>
      <c r="M2" s="1668"/>
      <c r="N2" s="1668"/>
      <c r="O2" s="1668"/>
      <c r="P2" s="502"/>
      <c r="Q2" s="294"/>
      <c r="R2" s="294"/>
      <c r="S2" s="294"/>
    </row>
    <row r="3" spans="1:19" ht="14.95" thickBot="1">
      <c r="B3" s="295"/>
      <c r="C3" s="295"/>
      <c r="D3" s="295"/>
      <c r="E3" s="295"/>
      <c r="F3" s="296"/>
      <c r="G3" s="295"/>
      <c r="H3" s="295"/>
      <c r="I3" s="297"/>
      <c r="J3" s="297"/>
    </row>
    <row r="4" spans="1:19" ht="17">
      <c r="A4" s="1403" t="s">
        <v>0</v>
      </c>
      <c r="B4" s="1405" t="s">
        <v>1</v>
      </c>
      <c r="C4" s="1407" t="s">
        <v>453</v>
      </c>
      <c r="D4" s="1408"/>
      <c r="E4" s="1409"/>
      <c r="F4" s="1405" t="s">
        <v>452</v>
      </c>
      <c r="G4" s="1671" t="s">
        <v>598</v>
      </c>
      <c r="H4" s="1410" t="s">
        <v>599</v>
      </c>
      <c r="I4" s="1674" t="s">
        <v>455</v>
      </c>
      <c r="J4" s="1675"/>
      <c r="K4" s="1588" t="s">
        <v>752</v>
      </c>
      <c r="L4" s="1408"/>
      <c r="M4" s="1588"/>
      <c r="N4" s="1664" t="s">
        <v>753</v>
      </c>
      <c r="O4" s="1409" t="s">
        <v>754</v>
      </c>
      <c r="P4" s="1408"/>
      <c r="Q4" s="1589"/>
    </row>
    <row r="5" spans="1:19" ht="14.3">
      <c r="A5" s="1669"/>
      <c r="B5" s="1670"/>
      <c r="C5" s="298" t="s">
        <v>602</v>
      </c>
      <c r="D5" s="298" t="s">
        <v>296</v>
      </c>
      <c r="E5" s="298" t="s">
        <v>297</v>
      </c>
      <c r="F5" s="1670"/>
      <c r="G5" s="1672"/>
      <c r="H5" s="1673"/>
      <c r="I5" s="1676"/>
      <c r="J5" s="1677"/>
      <c r="K5" s="1666" t="s">
        <v>1</v>
      </c>
      <c r="L5" s="1667"/>
      <c r="M5" s="665" t="s">
        <v>301</v>
      </c>
      <c r="N5" s="1665"/>
      <c r="O5" s="664" t="s">
        <v>1</v>
      </c>
      <c r="P5" s="664" t="s">
        <v>459</v>
      </c>
      <c r="Q5" s="663" t="s">
        <v>301</v>
      </c>
    </row>
    <row r="6" spans="1:19" ht="16.5" customHeight="1">
      <c r="A6" s="1648">
        <v>1</v>
      </c>
      <c r="B6" s="1288">
        <v>39875</v>
      </c>
      <c r="C6" s="1239" t="s">
        <v>755</v>
      </c>
      <c r="D6" s="1553" t="s">
        <v>607</v>
      </c>
      <c r="E6" s="1553" t="s">
        <v>289</v>
      </c>
      <c r="F6" s="1239" t="s">
        <v>466</v>
      </c>
      <c r="G6" s="1239" t="s">
        <v>492</v>
      </c>
      <c r="H6" s="1228">
        <v>20000000000</v>
      </c>
      <c r="I6" s="1641" t="s">
        <v>470</v>
      </c>
      <c r="J6" s="1641"/>
      <c r="K6" s="662">
        <v>40378</v>
      </c>
      <c r="L6" s="661">
        <v>2</v>
      </c>
      <c r="M6" s="594">
        <v>4300000000</v>
      </c>
      <c r="N6" s="1644">
        <v>100000000</v>
      </c>
      <c r="O6" s="1647">
        <v>41311</v>
      </c>
      <c r="P6" s="1647" t="s">
        <v>756</v>
      </c>
      <c r="Q6" s="1652">
        <v>100000000</v>
      </c>
    </row>
    <row r="7" spans="1:19" ht="16.5" customHeight="1">
      <c r="A7" s="1649"/>
      <c r="B7" s="1372"/>
      <c r="C7" s="1346"/>
      <c r="D7" s="1554"/>
      <c r="E7" s="1554"/>
      <c r="F7" s="1346"/>
      <c r="G7" s="1346"/>
      <c r="H7" s="1229"/>
      <c r="I7" s="1642"/>
      <c r="J7" s="1642"/>
      <c r="K7" s="1509">
        <v>41088</v>
      </c>
      <c r="L7" s="1653">
        <v>3</v>
      </c>
      <c r="M7" s="1654">
        <v>1400000000</v>
      </c>
      <c r="N7" s="1645"/>
      <c r="O7" s="1647"/>
      <c r="P7" s="1647"/>
      <c r="Q7" s="1652"/>
    </row>
    <row r="8" spans="1:19" ht="14.3" customHeight="1">
      <c r="A8" s="1649"/>
      <c r="B8" s="1372"/>
      <c r="C8" s="1346"/>
      <c r="D8" s="1554"/>
      <c r="E8" s="1554"/>
      <c r="F8" s="1346"/>
      <c r="G8" s="1346"/>
      <c r="H8" s="1229"/>
      <c r="I8" s="1642"/>
      <c r="J8" s="1642"/>
      <c r="K8" s="1509"/>
      <c r="L8" s="1653"/>
      <c r="M8" s="1654"/>
      <c r="N8" s="1645"/>
      <c r="O8" s="555">
        <v>41311</v>
      </c>
      <c r="P8" s="603" t="s">
        <v>757</v>
      </c>
      <c r="Q8" s="660">
        <v>212829609.62</v>
      </c>
    </row>
    <row r="9" spans="1:19" ht="14.3" customHeight="1">
      <c r="A9" s="1649"/>
      <c r="B9" s="1372"/>
      <c r="C9" s="1346"/>
      <c r="D9" s="1554"/>
      <c r="E9" s="1554"/>
      <c r="F9" s="1346"/>
      <c r="G9" s="1346"/>
      <c r="H9" s="1229"/>
      <c r="I9" s="1642"/>
      <c r="J9" s="1642"/>
      <c r="K9" s="1655">
        <v>41289</v>
      </c>
      <c r="L9" s="1658">
        <v>4</v>
      </c>
      <c r="M9" s="1661">
        <v>100000000</v>
      </c>
      <c r="N9" s="1645"/>
      <c r="O9" s="555">
        <v>41339</v>
      </c>
      <c r="P9" s="603" t="s">
        <v>757</v>
      </c>
      <c r="Q9" s="660">
        <v>97594053.450000003</v>
      </c>
    </row>
    <row r="10" spans="1:19" ht="14.95" customHeight="1">
      <c r="A10" s="1649"/>
      <c r="B10" s="1372"/>
      <c r="C10" s="1346"/>
      <c r="D10" s="1554"/>
      <c r="E10" s="1554"/>
      <c r="F10" s="1346"/>
      <c r="G10" s="1346"/>
      <c r="H10" s="1229"/>
      <c r="I10" s="1642"/>
      <c r="J10" s="1642"/>
      <c r="K10" s="1656"/>
      <c r="L10" s="1659"/>
      <c r="M10" s="1662"/>
      <c r="N10" s="1645"/>
      <c r="O10" s="494">
        <v>41368</v>
      </c>
      <c r="P10" s="658" t="s">
        <v>757</v>
      </c>
      <c r="Q10" s="299">
        <v>6069968.46</v>
      </c>
    </row>
    <row r="11" spans="1:19" ht="14.95" customHeight="1">
      <c r="A11" s="1649"/>
      <c r="B11" s="1372"/>
      <c r="C11" s="1346"/>
      <c r="D11" s="1554"/>
      <c r="E11" s="1554"/>
      <c r="F11" s="1346"/>
      <c r="G11" s="1346"/>
      <c r="H11" s="1229"/>
      <c r="I11" s="1642"/>
      <c r="J11" s="1642"/>
      <c r="K11" s="1656"/>
      <c r="L11" s="1659"/>
      <c r="M11" s="1662"/>
      <c r="N11" s="1645"/>
      <c r="O11" s="555">
        <v>41400</v>
      </c>
      <c r="P11" s="603" t="s">
        <v>757</v>
      </c>
      <c r="Q11" s="660">
        <v>4419258.7300000004</v>
      </c>
    </row>
    <row r="12" spans="1:19" ht="14.95" customHeight="1">
      <c r="A12" s="1649"/>
      <c r="B12" s="1372"/>
      <c r="C12" s="1346"/>
      <c r="D12" s="1554"/>
      <c r="E12" s="1554"/>
      <c r="F12" s="1346"/>
      <c r="G12" s="1346"/>
      <c r="H12" s="1229"/>
      <c r="I12" s="1642"/>
      <c r="J12" s="1642"/>
      <c r="K12" s="1656"/>
      <c r="L12" s="1659"/>
      <c r="M12" s="1662"/>
      <c r="N12" s="1645"/>
      <c r="O12" s="555">
        <v>41431</v>
      </c>
      <c r="P12" s="603" t="s">
        <v>757</v>
      </c>
      <c r="Q12" s="660">
        <v>96496771.870000005</v>
      </c>
    </row>
    <row r="13" spans="1:19" ht="14.95" customHeight="1">
      <c r="A13" s="1649"/>
      <c r="B13" s="1372"/>
      <c r="C13" s="1346"/>
      <c r="D13" s="1554"/>
      <c r="E13" s="1554"/>
      <c r="F13" s="1346"/>
      <c r="G13" s="1346"/>
      <c r="H13" s="1229"/>
      <c r="I13" s="1642"/>
      <c r="J13" s="1642"/>
      <c r="K13" s="1656"/>
      <c r="L13" s="1659"/>
      <c r="M13" s="1662"/>
      <c r="N13" s="1645"/>
      <c r="O13" s="555">
        <v>41460</v>
      </c>
      <c r="P13" s="603" t="s">
        <v>757</v>
      </c>
      <c r="Q13" s="660">
        <v>11799669.859999999</v>
      </c>
    </row>
    <row r="14" spans="1:19" ht="14.95" customHeight="1">
      <c r="A14" s="1649"/>
      <c r="B14" s="1372"/>
      <c r="C14" s="1346"/>
      <c r="D14" s="1554"/>
      <c r="E14" s="1554"/>
      <c r="F14" s="1346"/>
      <c r="G14" s="1346"/>
      <c r="H14" s="1229"/>
      <c r="I14" s="1642"/>
      <c r="J14" s="1642"/>
      <c r="K14" s="1656"/>
      <c r="L14" s="1659"/>
      <c r="M14" s="1662"/>
      <c r="N14" s="1645"/>
      <c r="O14" s="555">
        <v>41492</v>
      </c>
      <c r="P14" s="603" t="s">
        <v>757</v>
      </c>
      <c r="Q14" s="659">
        <v>66072964.93</v>
      </c>
    </row>
    <row r="15" spans="1:19" ht="14.95" customHeight="1">
      <c r="A15" s="1649"/>
      <c r="B15" s="1372"/>
      <c r="C15" s="1346"/>
      <c r="D15" s="1554"/>
      <c r="E15" s="1554"/>
      <c r="F15" s="1346"/>
      <c r="G15" s="1346"/>
      <c r="H15" s="1229"/>
      <c r="I15" s="1642"/>
      <c r="J15" s="1642"/>
      <c r="K15" s="1656"/>
      <c r="L15" s="1659"/>
      <c r="M15" s="1662"/>
      <c r="N15" s="1645"/>
      <c r="O15" s="494">
        <v>41523</v>
      </c>
      <c r="P15" s="495" t="s">
        <v>757</v>
      </c>
      <c r="Q15" s="299">
        <v>74797684.469999999</v>
      </c>
    </row>
    <row r="16" spans="1:19" ht="14.95" customHeight="1">
      <c r="A16" s="1649"/>
      <c r="B16" s="1372"/>
      <c r="C16" s="1346"/>
      <c r="D16" s="1554"/>
      <c r="E16" s="1554"/>
      <c r="F16" s="1346"/>
      <c r="G16" s="1346"/>
      <c r="H16" s="1229"/>
      <c r="I16" s="1642"/>
      <c r="J16" s="1642"/>
      <c r="K16" s="1656"/>
      <c r="L16" s="1659"/>
      <c r="M16" s="1662"/>
      <c r="N16" s="1645"/>
      <c r="O16" s="555">
        <v>41551</v>
      </c>
      <c r="P16" s="603" t="s">
        <v>757</v>
      </c>
      <c r="Q16" s="659">
        <v>1114074.03</v>
      </c>
    </row>
    <row r="17" spans="1:17" ht="14.95" customHeight="1">
      <c r="A17" s="1649"/>
      <c r="B17" s="1372"/>
      <c r="C17" s="1346"/>
      <c r="D17" s="1554"/>
      <c r="E17" s="1554"/>
      <c r="F17" s="1346"/>
      <c r="G17" s="1346"/>
      <c r="H17" s="1229"/>
      <c r="I17" s="1642"/>
      <c r="J17" s="1642"/>
      <c r="K17" s="1656"/>
      <c r="L17" s="1659"/>
      <c r="M17" s="1662"/>
      <c r="N17" s="1645"/>
      <c r="O17" s="555">
        <v>41584</v>
      </c>
      <c r="P17" s="603" t="s">
        <v>757</v>
      </c>
      <c r="Q17" s="659">
        <v>933181.49</v>
      </c>
    </row>
    <row r="18" spans="1:17" ht="14.95" customHeight="1">
      <c r="A18" s="1649"/>
      <c r="B18" s="1372"/>
      <c r="C18" s="1346"/>
      <c r="D18" s="1554"/>
      <c r="E18" s="1554"/>
      <c r="F18" s="1346"/>
      <c r="G18" s="1346"/>
      <c r="H18" s="1229"/>
      <c r="I18" s="1642"/>
      <c r="J18" s="1642"/>
      <c r="K18" s="1656"/>
      <c r="L18" s="1659"/>
      <c r="M18" s="1662"/>
      <c r="N18" s="1645"/>
      <c r="O18" s="578">
        <v>41613</v>
      </c>
      <c r="P18" s="658" t="s">
        <v>757</v>
      </c>
      <c r="Q18" s="657">
        <v>1102423.75</v>
      </c>
    </row>
    <row r="19" spans="1:17" ht="14.95" customHeight="1">
      <c r="A19" s="1649"/>
      <c r="B19" s="1372"/>
      <c r="C19" s="1346"/>
      <c r="D19" s="1554"/>
      <c r="E19" s="1554"/>
      <c r="F19" s="1346"/>
      <c r="G19" s="1346"/>
      <c r="H19" s="1229"/>
      <c r="I19" s="1642"/>
      <c r="J19" s="1642"/>
      <c r="K19" s="1656"/>
      <c r="L19" s="1659"/>
      <c r="M19" s="1662"/>
      <c r="N19" s="1645"/>
      <c r="O19" s="578">
        <v>41646</v>
      </c>
      <c r="P19" s="658" t="s">
        <v>757</v>
      </c>
      <c r="Q19" s="657">
        <v>1026568.7</v>
      </c>
    </row>
    <row r="20" spans="1:17" ht="14.95" customHeight="1">
      <c r="A20" s="1649"/>
      <c r="B20" s="1372"/>
      <c r="C20" s="1346"/>
      <c r="D20" s="1554"/>
      <c r="E20" s="1554"/>
      <c r="F20" s="1346"/>
      <c r="G20" s="1346"/>
      <c r="H20" s="1229"/>
      <c r="I20" s="1642"/>
      <c r="J20" s="1642"/>
      <c r="K20" s="1656"/>
      <c r="L20" s="1659"/>
      <c r="M20" s="1662"/>
      <c r="N20" s="1645"/>
      <c r="O20" s="578">
        <v>41676</v>
      </c>
      <c r="P20" s="658" t="s">
        <v>757</v>
      </c>
      <c r="Q20" s="657">
        <v>1107573.72</v>
      </c>
    </row>
    <row r="21" spans="1:17" ht="14.95" customHeight="1">
      <c r="A21" s="1649"/>
      <c r="B21" s="1372"/>
      <c r="C21" s="1346"/>
      <c r="D21" s="1554"/>
      <c r="E21" s="1554"/>
      <c r="F21" s="1346"/>
      <c r="G21" s="1346"/>
      <c r="H21" s="1229"/>
      <c r="I21" s="1642"/>
      <c r="J21" s="1642"/>
      <c r="K21" s="1656"/>
      <c r="L21" s="1659"/>
      <c r="M21" s="1662"/>
      <c r="N21" s="1645"/>
      <c r="O21" s="578">
        <v>41704</v>
      </c>
      <c r="P21" s="658" t="s">
        <v>757</v>
      </c>
      <c r="Q21" s="657">
        <v>1225983.02</v>
      </c>
    </row>
    <row r="22" spans="1:17" ht="14.95" customHeight="1">
      <c r="A22" s="1649"/>
      <c r="B22" s="1372"/>
      <c r="C22" s="1346"/>
      <c r="D22" s="1554"/>
      <c r="E22" s="1554"/>
      <c r="F22" s="1346"/>
      <c r="G22" s="1346"/>
      <c r="H22" s="1229"/>
      <c r="I22" s="1642"/>
      <c r="J22" s="1642"/>
      <c r="K22" s="1656"/>
      <c r="L22" s="1659"/>
      <c r="M22" s="1662"/>
      <c r="N22" s="1645"/>
      <c r="O22" s="578">
        <v>41733</v>
      </c>
      <c r="P22" s="658" t="s">
        <v>757</v>
      </c>
      <c r="Q22" s="657">
        <v>11597601.92</v>
      </c>
    </row>
    <row r="23" spans="1:17" ht="14.95" customHeight="1">
      <c r="A23" s="1649"/>
      <c r="B23" s="1372"/>
      <c r="C23" s="1346"/>
      <c r="D23" s="1554"/>
      <c r="E23" s="1554"/>
      <c r="F23" s="1346"/>
      <c r="G23" s="1346"/>
      <c r="H23" s="1229"/>
      <c r="I23" s="1642"/>
      <c r="J23" s="1642"/>
      <c r="K23" s="1656"/>
      <c r="L23" s="1659"/>
      <c r="M23" s="1662"/>
      <c r="N23" s="1645"/>
      <c r="O23" s="578">
        <v>41765</v>
      </c>
      <c r="P23" s="658" t="s">
        <v>757</v>
      </c>
      <c r="Q23" s="657">
        <v>1055555.52</v>
      </c>
    </row>
    <row r="24" spans="1:17" ht="14.95" customHeight="1">
      <c r="A24" s="1649"/>
      <c r="B24" s="1372"/>
      <c r="C24" s="1346"/>
      <c r="D24" s="1554"/>
      <c r="E24" s="1554"/>
      <c r="F24" s="1346"/>
      <c r="G24" s="1346"/>
      <c r="H24" s="1229"/>
      <c r="I24" s="1642"/>
      <c r="J24" s="1642"/>
      <c r="K24" s="1656"/>
      <c r="L24" s="1659"/>
      <c r="M24" s="1662"/>
      <c r="N24" s="1645"/>
      <c r="O24" s="578">
        <v>41795</v>
      </c>
      <c r="P24" s="658" t="s">
        <v>757</v>
      </c>
      <c r="Q24" s="657">
        <v>1343150.49</v>
      </c>
    </row>
    <row r="25" spans="1:17" ht="14.95" customHeight="1">
      <c r="A25" s="1649"/>
      <c r="B25" s="1372"/>
      <c r="C25" s="1346"/>
      <c r="D25" s="1554"/>
      <c r="E25" s="1554"/>
      <c r="F25" s="1346"/>
      <c r="G25" s="1346"/>
      <c r="H25" s="1229"/>
      <c r="I25" s="1642"/>
      <c r="J25" s="1642"/>
      <c r="K25" s="1656"/>
      <c r="L25" s="1659"/>
      <c r="M25" s="1662"/>
      <c r="N25" s="1645"/>
      <c r="O25" s="578">
        <v>41827</v>
      </c>
      <c r="P25" s="658" t="s">
        <v>757</v>
      </c>
      <c r="Q25" s="657">
        <v>27005139.48</v>
      </c>
    </row>
    <row r="26" spans="1:17" ht="14.95" customHeight="1">
      <c r="A26" s="1649"/>
      <c r="B26" s="1372"/>
      <c r="C26" s="1346"/>
      <c r="D26" s="1554"/>
      <c r="E26" s="1554"/>
      <c r="F26" s="1346"/>
      <c r="G26" s="1346"/>
      <c r="H26" s="1229"/>
      <c r="I26" s="1642"/>
      <c r="J26" s="1642"/>
      <c r="K26" s="1656"/>
      <c r="L26" s="1659"/>
      <c r="M26" s="1662"/>
      <c r="N26" s="1645"/>
      <c r="O26" s="578">
        <v>41857</v>
      </c>
      <c r="P26" s="658" t="s">
        <v>757</v>
      </c>
      <c r="Q26" s="657">
        <v>14059970.76</v>
      </c>
    </row>
    <row r="27" spans="1:17" ht="14.95" customHeight="1">
      <c r="A27" s="1649"/>
      <c r="B27" s="1372"/>
      <c r="C27" s="1346"/>
      <c r="D27" s="1554"/>
      <c r="E27" s="1554"/>
      <c r="F27" s="1346"/>
      <c r="G27" s="1346"/>
      <c r="H27" s="1229"/>
      <c r="I27" s="1642"/>
      <c r="J27" s="1642"/>
      <c r="K27" s="1656"/>
      <c r="L27" s="1659"/>
      <c r="M27" s="1662"/>
      <c r="N27" s="1645"/>
      <c r="O27" s="578">
        <v>41887</v>
      </c>
      <c r="P27" s="658" t="s">
        <v>757</v>
      </c>
      <c r="Q27" s="657">
        <v>262036.25</v>
      </c>
    </row>
    <row r="28" spans="1:17" ht="14.95" customHeight="1">
      <c r="A28" s="1649"/>
      <c r="B28" s="1372"/>
      <c r="C28" s="1346"/>
      <c r="D28" s="1554"/>
      <c r="E28" s="1554"/>
      <c r="F28" s="1346"/>
      <c r="G28" s="1346"/>
      <c r="H28" s="1229"/>
      <c r="I28" s="1642"/>
      <c r="J28" s="1642"/>
      <c r="K28" s="1656"/>
      <c r="L28" s="1659"/>
      <c r="M28" s="1662"/>
      <c r="N28" s="1645"/>
      <c r="O28" s="578">
        <v>41918</v>
      </c>
      <c r="P28" s="658" t="s">
        <v>757</v>
      </c>
      <c r="Q28" s="657">
        <v>17394583.210000001</v>
      </c>
    </row>
    <row r="29" spans="1:17" ht="18" customHeight="1" thickBot="1">
      <c r="A29" s="1650"/>
      <c r="B29" s="1651"/>
      <c r="C29" s="1639"/>
      <c r="D29" s="1555"/>
      <c r="E29" s="1555"/>
      <c r="F29" s="1639"/>
      <c r="G29" s="1639"/>
      <c r="H29" s="1640"/>
      <c r="I29" s="1643"/>
      <c r="J29" s="1643"/>
      <c r="K29" s="1657"/>
      <c r="L29" s="1660"/>
      <c r="M29" s="1663"/>
      <c r="N29" s="1646"/>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7.7" thickBot="1">
      <c r="B32" s="491"/>
      <c r="C32" s="482"/>
      <c r="D32" s="491"/>
      <c r="E32" s="491"/>
      <c r="F32" s="143"/>
      <c r="M32" s="144" t="s">
        <v>758</v>
      </c>
      <c r="N32" s="303">
        <f>N6</f>
        <v>100000000</v>
      </c>
      <c r="P32" s="273" t="s">
        <v>759</v>
      </c>
      <c r="Q32" s="303">
        <f>SUM(Q6:Q29)</f>
        <v>771143208.51999998</v>
      </c>
    </row>
    <row r="33" spans="1:18" ht="14.95" thickTop="1">
      <c r="B33" s="491"/>
      <c r="C33" s="482"/>
      <c r="D33" s="491"/>
      <c r="E33" s="491"/>
      <c r="F33" s="143"/>
      <c r="G33" s="485"/>
      <c r="H33" s="172"/>
    </row>
    <row r="35" spans="1:18" ht="17.5" customHeight="1">
      <c r="A35" s="1175" t="s">
        <v>760</v>
      </c>
      <c r="B35" s="1175"/>
      <c r="C35" s="1175"/>
      <c r="D35" s="1175"/>
      <c r="E35" s="1175"/>
      <c r="F35" s="1175"/>
      <c r="G35" s="1175"/>
      <c r="H35" s="1175"/>
      <c r="I35" s="1175"/>
      <c r="J35" s="1175"/>
      <c r="K35" s="1175"/>
      <c r="L35" s="1175"/>
      <c r="M35" s="1175"/>
      <c r="N35" s="1175"/>
      <c r="O35" s="1175"/>
      <c r="P35" s="1175"/>
      <c r="Q35" s="1175"/>
      <c r="R35" s="484"/>
    </row>
    <row r="36" spans="1:18">
      <c r="A36" s="1175" t="s">
        <v>761</v>
      </c>
      <c r="B36" s="1175"/>
      <c r="C36" s="1175"/>
      <c r="D36" s="1175"/>
      <c r="E36" s="1175"/>
      <c r="F36" s="1175"/>
      <c r="G36" s="1175"/>
      <c r="H36" s="1175"/>
      <c r="I36" s="1175"/>
      <c r="J36" s="1175"/>
      <c r="K36" s="1175"/>
      <c r="L36" s="1175"/>
      <c r="M36" s="1175"/>
      <c r="N36" s="1175"/>
      <c r="O36" s="1175"/>
      <c r="P36" s="1175"/>
      <c r="Q36" s="1175"/>
    </row>
    <row r="37" spans="1:18">
      <c r="A37" s="1175" t="s">
        <v>762</v>
      </c>
      <c r="B37" s="1175"/>
      <c r="C37" s="1175"/>
      <c r="D37" s="1175"/>
      <c r="E37" s="1175"/>
      <c r="F37" s="1175"/>
      <c r="G37" s="1175"/>
      <c r="H37" s="1175"/>
      <c r="I37" s="1175"/>
      <c r="J37" s="1175"/>
      <c r="K37" s="1175"/>
      <c r="L37" s="1175"/>
      <c r="M37" s="1175"/>
      <c r="N37" s="1175"/>
      <c r="O37" s="1175"/>
      <c r="P37" s="1175"/>
      <c r="Q37" s="1175"/>
    </row>
    <row r="38" spans="1:18">
      <c r="A38" s="1175" t="s">
        <v>763</v>
      </c>
      <c r="B38" s="1175"/>
      <c r="C38" s="1175"/>
      <c r="D38" s="1175"/>
      <c r="E38" s="1175"/>
      <c r="F38" s="1175"/>
      <c r="G38" s="1175"/>
      <c r="H38" s="1175"/>
      <c r="I38" s="1175"/>
      <c r="J38" s="1175"/>
      <c r="K38" s="1175"/>
      <c r="L38" s="1175"/>
      <c r="M38" s="1175"/>
      <c r="N38" s="1175"/>
      <c r="O38" s="1175"/>
      <c r="P38" s="1175"/>
      <c r="Q38" s="1175"/>
    </row>
    <row r="39" spans="1:18">
      <c r="A39" s="492" t="s">
        <v>764</v>
      </c>
    </row>
    <row r="765" spans="6:6" ht="40.75">
      <c r="F765" s="499" t="s">
        <v>625</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25" defaultRowHeight="12.9"/>
  <cols>
    <col min="1" max="1" width="20.75" style="304" customWidth="1"/>
    <col min="2" max="3" width="9.125" style="304"/>
    <col min="4" max="4" width="30.75" style="304" customWidth="1"/>
    <col min="5" max="5" width="20" style="304" customWidth="1"/>
    <col min="6" max="6" width="19.875" style="304" customWidth="1"/>
    <col min="7" max="7" width="9.875" style="304" bestFit="1" customWidth="1"/>
    <col min="8" max="9" width="20" style="304" customWidth="1"/>
    <col min="10" max="10" width="1.25" style="304" customWidth="1"/>
    <col min="11" max="11" width="9.125" style="304"/>
    <col min="12" max="12" width="20" style="304" customWidth="1"/>
    <col min="13" max="13" width="14.375" style="304" customWidth="1"/>
    <col min="14" max="14" width="10" style="304" customWidth="1"/>
    <col min="15" max="15" width="18.75" style="304" customWidth="1"/>
    <col min="16" max="16" width="17.375" style="304" customWidth="1"/>
    <col min="17" max="17" width="18.25" style="304" customWidth="1"/>
    <col min="18" max="18" width="18" style="304" customWidth="1"/>
    <col min="19" max="19" width="2" style="304" customWidth="1"/>
    <col min="20" max="20" width="9" style="304" customWidth="1"/>
    <col min="21" max="21" width="17" style="304" customWidth="1"/>
    <col min="22" max="22" width="17.75" style="304" customWidth="1"/>
    <col min="23" max="16384" width="9.125" style="304"/>
  </cols>
  <sheetData>
    <row r="1" spans="1:22" ht="14.3">
      <c r="A1" s="1709" t="s">
        <v>750</v>
      </c>
      <c r="B1" s="1709"/>
      <c r="C1" s="1709"/>
      <c r="D1" s="1709"/>
      <c r="E1" s="1709"/>
      <c r="F1" s="1709"/>
      <c r="G1" s="1709"/>
      <c r="H1" s="1709"/>
      <c r="I1" s="1709"/>
      <c r="J1" s="1709"/>
      <c r="K1" s="1709"/>
      <c r="L1" s="1709"/>
      <c r="M1" s="1709"/>
      <c r="N1" s="1709"/>
      <c r="O1" s="1709"/>
      <c r="P1" s="1709"/>
      <c r="Q1" s="1709"/>
      <c r="R1" s="1709"/>
    </row>
    <row r="2" spans="1:22" ht="14.3">
      <c r="A2" s="1709" t="s">
        <v>765</v>
      </c>
      <c r="B2" s="1709"/>
      <c r="C2" s="1709"/>
      <c r="D2" s="1709"/>
      <c r="E2" s="1709"/>
      <c r="F2" s="1709"/>
      <c r="G2" s="1709"/>
      <c r="H2" s="1709"/>
      <c r="I2" s="1709"/>
      <c r="J2" s="1709"/>
      <c r="K2" s="1709"/>
      <c r="L2" s="1709"/>
      <c r="M2" s="1709"/>
      <c r="N2" s="1709"/>
      <c r="O2" s="1709"/>
      <c r="P2" s="1709"/>
      <c r="Q2" s="1709"/>
      <c r="R2" s="1709"/>
    </row>
    <row r="3" spans="1:22" ht="14.95" thickBot="1">
      <c r="A3" s="503"/>
      <c r="B3" s="503"/>
      <c r="C3" s="503"/>
      <c r="D3" s="503"/>
      <c r="E3" s="503"/>
      <c r="F3" s="305"/>
      <c r="G3" s="503"/>
      <c r="H3" s="306"/>
      <c r="I3" s="306"/>
      <c r="J3" s="306"/>
      <c r="K3" s="306"/>
      <c r="L3" s="503"/>
      <c r="M3" s="503"/>
      <c r="N3" s="503"/>
      <c r="O3" s="503"/>
      <c r="P3" s="306"/>
      <c r="Q3" s="503"/>
      <c r="R3" s="307"/>
    </row>
    <row r="4" spans="1:22" ht="14.95" customHeight="1">
      <c r="A4" s="1608" t="s">
        <v>766</v>
      </c>
      <c r="B4" s="1609"/>
      <c r="C4" s="1609"/>
      <c r="D4" s="1609"/>
      <c r="E4" s="1609"/>
      <c r="F4" s="1609"/>
      <c r="G4" s="1610"/>
      <c r="H4" s="1609" t="s">
        <v>767</v>
      </c>
      <c r="I4" s="1609"/>
      <c r="J4" s="1609"/>
      <c r="K4" s="1609"/>
      <c r="L4" s="1610"/>
      <c r="M4" s="1472" t="s">
        <v>649</v>
      </c>
      <c r="N4" s="1492"/>
      <c r="O4" s="1492"/>
      <c r="P4" s="1486"/>
      <c r="Q4" s="1710"/>
      <c r="R4" s="1456"/>
    </row>
    <row r="5" spans="1:22" ht="47.25" customHeight="1" thickBot="1">
      <c r="A5" s="700" t="s">
        <v>1</v>
      </c>
      <c r="B5" s="1706" t="s">
        <v>646</v>
      </c>
      <c r="C5" s="1706"/>
      <c r="D5" s="1707"/>
      <c r="E5" s="308" t="s">
        <v>768</v>
      </c>
      <c r="F5" s="309" t="s">
        <v>769</v>
      </c>
      <c r="G5" s="310" t="s">
        <v>770</v>
      </c>
      <c r="H5" s="697" t="s">
        <v>771</v>
      </c>
      <c r="I5" s="311" t="s">
        <v>772</v>
      </c>
      <c r="J5" s="1708" t="s">
        <v>770</v>
      </c>
      <c r="K5" s="1707"/>
      <c r="L5" s="699" t="s">
        <v>773</v>
      </c>
      <c r="M5" s="698" t="s">
        <v>774</v>
      </c>
      <c r="N5" s="697" t="s">
        <v>775</v>
      </c>
      <c r="O5" s="697" t="s">
        <v>776</v>
      </c>
      <c r="P5" s="697" t="s">
        <v>777</v>
      </c>
      <c r="Q5" s="696" t="s">
        <v>778</v>
      </c>
      <c r="R5" s="695" t="s">
        <v>779</v>
      </c>
    </row>
    <row r="6" spans="1:22" ht="14.3">
      <c r="A6" s="312">
        <v>40256</v>
      </c>
      <c r="B6" s="1699" t="s">
        <v>780</v>
      </c>
      <c r="C6" s="1699"/>
      <c r="D6" s="1700"/>
      <c r="E6" s="313">
        <v>4070000</v>
      </c>
      <c r="F6" s="314">
        <v>107.75</v>
      </c>
      <c r="G6" s="315" t="s">
        <v>516</v>
      </c>
      <c r="H6" s="316">
        <v>40261</v>
      </c>
      <c r="I6" s="313">
        <v>4377249.3</v>
      </c>
      <c r="J6" s="1701" t="s">
        <v>516</v>
      </c>
      <c r="K6" s="1702"/>
      <c r="L6" s="317">
        <v>2184</v>
      </c>
      <c r="M6" s="318">
        <v>40715</v>
      </c>
      <c r="N6" s="319" t="s">
        <v>516</v>
      </c>
      <c r="O6" s="319">
        <v>4070000</v>
      </c>
      <c r="P6" s="320">
        <v>3151186.31</v>
      </c>
      <c r="Q6" s="321">
        <v>902632.95</v>
      </c>
      <c r="R6" s="322">
        <v>3457746.41</v>
      </c>
      <c r="S6" s="323"/>
      <c r="U6" s="324"/>
      <c r="V6" s="325"/>
    </row>
    <row r="7" spans="1:22" ht="14.3">
      <c r="A7" s="686">
        <v>40256</v>
      </c>
      <c r="B7" s="1703" t="s">
        <v>781</v>
      </c>
      <c r="C7" s="1703"/>
      <c r="D7" s="1704"/>
      <c r="E7" s="326">
        <v>7617617</v>
      </c>
      <c r="F7" s="694">
        <v>109</v>
      </c>
      <c r="G7" s="685" t="s">
        <v>516</v>
      </c>
      <c r="H7" s="693">
        <v>40261</v>
      </c>
      <c r="I7" s="683">
        <v>8279156.3600000003</v>
      </c>
      <c r="J7" s="1679" t="s">
        <v>516</v>
      </c>
      <c r="K7" s="1680"/>
      <c r="L7" s="682">
        <v>4129.63</v>
      </c>
      <c r="M7" s="681">
        <v>40835</v>
      </c>
      <c r="N7" s="681" t="s">
        <v>516</v>
      </c>
      <c r="O7" s="680">
        <v>7617617</v>
      </c>
      <c r="P7" s="679">
        <v>5891601.7199999997</v>
      </c>
      <c r="Q7" s="321">
        <v>1685709.52</v>
      </c>
      <c r="R7" s="678">
        <v>6462971.5499999998</v>
      </c>
      <c r="S7" s="323"/>
      <c r="U7" s="324"/>
      <c r="V7" s="325"/>
    </row>
    <row r="8" spans="1:22" ht="14.3">
      <c r="A8" s="686">
        <v>40256</v>
      </c>
      <c r="B8" s="1704" t="s">
        <v>781</v>
      </c>
      <c r="C8" s="1705"/>
      <c r="D8" s="1705"/>
      <c r="E8" s="683">
        <v>8030000</v>
      </c>
      <c r="F8" s="689">
        <v>108.875</v>
      </c>
      <c r="G8" s="685" t="s">
        <v>516</v>
      </c>
      <c r="H8" s="684">
        <v>40261</v>
      </c>
      <c r="I8" s="683">
        <v>8716264.6199999992</v>
      </c>
      <c r="J8" s="1679" t="s">
        <v>516</v>
      </c>
      <c r="K8" s="1680"/>
      <c r="L8" s="682">
        <v>4347.74</v>
      </c>
      <c r="M8" s="681">
        <v>40715</v>
      </c>
      <c r="N8" s="681" t="s">
        <v>516</v>
      </c>
      <c r="O8" s="680">
        <v>8030000</v>
      </c>
      <c r="P8" s="679">
        <v>5964013.1699999999</v>
      </c>
      <c r="Q8" s="321">
        <v>2022652.0399999998</v>
      </c>
      <c r="R8" s="678">
        <v>6555383.1900000004</v>
      </c>
      <c r="S8" s="323"/>
      <c r="U8" s="324"/>
      <c r="V8" s="325"/>
    </row>
    <row r="9" spans="1:22" ht="14.3">
      <c r="A9" s="686">
        <v>40276</v>
      </c>
      <c r="B9" s="1696" t="s">
        <v>782</v>
      </c>
      <c r="C9" s="1696"/>
      <c r="D9" s="1697"/>
      <c r="E9" s="683">
        <v>23500000</v>
      </c>
      <c r="F9" s="689">
        <v>110.502</v>
      </c>
      <c r="G9" s="685" t="s">
        <v>516</v>
      </c>
      <c r="H9" s="684">
        <v>40326</v>
      </c>
      <c r="I9" s="683">
        <v>26041642.5</v>
      </c>
      <c r="J9" s="1679" t="s">
        <v>516</v>
      </c>
      <c r="K9" s="1680"/>
      <c r="L9" s="682">
        <v>12983</v>
      </c>
      <c r="M9" s="681">
        <v>40701</v>
      </c>
      <c r="N9" s="681" t="s">
        <v>516</v>
      </c>
      <c r="O9" s="680">
        <v>23500000</v>
      </c>
      <c r="P9" s="679">
        <v>22350367.079999998</v>
      </c>
      <c r="Q9" s="321">
        <v>1149632.9500000002</v>
      </c>
      <c r="R9" s="678">
        <v>25039988.52</v>
      </c>
      <c r="S9" s="323"/>
      <c r="U9" s="324"/>
      <c r="V9" s="325"/>
    </row>
    <row r="10" spans="1:22" ht="14.3">
      <c r="A10" s="686">
        <v>40276</v>
      </c>
      <c r="B10" s="1696" t="s">
        <v>783</v>
      </c>
      <c r="C10" s="1696"/>
      <c r="D10" s="1697"/>
      <c r="E10" s="683">
        <v>8900014</v>
      </c>
      <c r="F10" s="689">
        <v>107.5</v>
      </c>
      <c r="G10" s="685" t="s">
        <v>516</v>
      </c>
      <c r="H10" s="684">
        <v>40298</v>
      </c>
      <c r="I10" s="683">
        <v>9598522.9499999993</v>
      </c>
      <c r="J10" s="1679" t="s">
        <v>516</v>
      </c>
      <c r="K10" s="1680"/>
      <c r="L10" s="682">
        <v>4783</v>
      </c>
      <c r="M10" s="681">
        <v>40701</v>
      </c>
      <c r="N10" s="681" t="s">
        <v>516</v>
      </c>
      <c r="O10" s="680">
        <v>8900014</v>
      </c>
      <c r="P10" s="679">
        <v>6542218.46</v>
      </c>
      <c r="Q10" s="321">
        <v>2357795.5399999996</v>
      </c>
      <c r="R10" s="678">
        <v>7045773.9299999997</v>
      </c>
      <c r="S10" s="323"/>
      <c r="U10" s="324"/>
      <c r="V10" s="325"/>
    </row>
    <row r="11" spans="1:22" ht="14.3">
      <c r="A11" s="686">
        <v>40309</v>
      </c>
      <c r="B11" s="1696" t="s">
        <v>784</v>
      </c>
      <c r="C11" s="1696"/>
      <c r="D11" s="1697"/>
      <c r="E11" s="683">
        <v>10751382</v>
      </c>
      <c r="F11" s="689">
        <v>106.806</v>
      </c>
      <c r="G11" s="685" t="s">
        <v>516</v>
      </c>
      <c r="H11" s="684">
        <v>40359</v>
      </c>
      <c r="I11" s="683">
        <v>11511052.25</v>
      </c>
      <c r="J11" s="1679" t="s">
        <v>516</v>
      </c>
      <c r="K11" s="1680"/>
      <c r="L11" s="682">
        <v>5741</v>
      </c>
      <c r="M11" s="681">
        <v>40701</v>
      </c>
      <c r="N11" s="681" t="s">
        <v>516</v>
      </c>
      <c r="O11" s="680">
        <v>10751382</v>
      </c>
      <c r="P11" s="679">
        <v>9819269.5399999991</v>
      </c>
      <c r="Q11" s="321">
        <v>932112.47000000009</v>
      </c>
      <c r="R11" s="678">
        <v>10550917.23</v>
      </c>
      <c r="S11" s="323"/>
      <c r="U11" s="324"/>
      <c r="V11" s="325"/>
    </row>
    <row r="12" spans="1:22" ht="14.3">
      <c r="A12" s="686">
        <v>40309</v>
      </c>
      <c r="B12" s="1696" t="s">
        <v>785</v>
      </c>
      <c r="C12" s="1696"/>
      <c r="D12" s="1697"/>
      <c r="E12" s="683">
        <v>12898996</v>
      </c>
      <c r="F12" s="689">
        <v>109.42</v>
      </c>
      <c r="G12" s="685" t="s">
        <v>516</v>
      </c>
      <c r="H12" s="684">
        <v>40359</v>
      </c>
      <c r="I12" s="683">
        <v>14151228.74</v>
      </c>
      <c r="J12" s="1679" t="s">
        <v>516</v>
      </c>
      <c r="K12" s="1680"/>
      <c r="L12" s="682">
        <v>7057</v>
      </c>
      <c r="M12" s="681">
        <v>40701</v>
      </c>
      <c r="N12" s="681" t="s">
        <v>516</v>
      </c>
      <c r="O12" s="680">
        <v>12898996</v>
      </c>
      <c r="P12" s="679">
        <v>12570392.4</v>
      </c>
      <c r="Q12" s="321">
        <v>328603.62</v>
      </c>
      <c r="R12" s="678">
        <v>13886503.76</v>
      </c>
      <c r="S12" s="323"/>
      <c r="U12" s="324"/>
      <c r="V12" s="325"/>
    </row>
    <row r="13" spans="1:22" ht="14.3">
      <c r="A13" s="686">
        <v>40309</v>
      </c>
      <c r="B13" s="1682" t="s">
        <v>786</v>
      </c>
      <c r="C13" s="1682"/>
      <c r="D13" s="1682"/>
      <c r="E13" s="683">
        <v>8744333</v>
      </c>
      <c r="F13" s="689">
        <v>110.798</v>
      </c>
      <c r="G13" s="685" t="s">
        <v>516</v>
      </c>
      <c r="H13" s="684">
        <v>40359</v>
      </c>
      <c r="I13" s="683">
        <v>9717173.0800000001</v>
      </c>
      <c r="J13" s="1679" t="s">
        <v>516</v>
      </c>
      <c r="K13" s="1680"/>
      <c r="L13" s="682">
        <v>4844</v>
      </c>
      <c r="M13" s="681">
        <v>40701</v>
      </c>
      <c r="N13" s="681" t="s">
        <v>516</v>
      </c>
      <c r="O13" s="680">
        <v>8744333</v>
      </c>
      <c r="P13" s="679">
        <v>8483187.5999999996</v>
      </c>
      <c r="Q13" s="321">
        <v>261145.39</v>
      </c>
      <c r="R13" s="678">
        <v>9482247.1899999995</v>
      </c>
      <c r="U13" s="324"/>
      <c r="V13" s="325"/>
    </row>
    <row r="14" spans="1:22" ht="14.3">
      <c r="A14" s="686">
        <v>40323</v>
      </c>
      <c r="B14" s="1698" t="s">
        <v>787</v>
      </c>
      <c r="C14" s="1696"/>
      <c r="D14" s="1697"/>
      <c r="E14" s="683">
        <v>8417817</v>
      </c>
      <c r="F14" s="689">
        <v>110.125</v>
      </c>
      <c r="G14" s="685" t="s">
        <v>516</v>
      </c>
      <c r="H14" s="684">
        <v>40389</v>
      </c>
      <c r="I14" s="683">
        <v>9294363.1099999994</v>
      </c>
      <c r="J14" s="1679" t="s">
        <v>516</v>
      </c>
      <c r="K14" s="1680"/>
      <c r="L14" s="682">
        <v>4635</v>
      </c>
      <c r="M14" s="681">
        <v>40701</v>
      </c>
      <c r="N14" s="681" t="s">
        <v>516</v>
      </c>
      <c r="O14" s="680">
        <v>8417817</v>
      </c>
      <c r="P14" s="679">
        <v>8171159.0499999998</v>
      </c>
      <c r="Q14" s="321">
        <v>246657.92999999996</v>
      </c>
      <c r="R14" s="678">
        <v>8985817.9399999995</v>
      </c>
      <c r="U14" s="324"/>
      <c r="V14" s="325"/>
    </row>
    <row r="15" spans="1:22" ht="14.3">
      <c r="A15" s="686">
        <v>40323</v>
      </c>
      <c r="B15" s="1682" t="s">
        <v>786</v>
      </c>
      <c r="C15" s="1682"/>
      <c r="D15" s="1682"/>
      <c r="E15" s="683">
        <v>17119972</v>
      </c>
      <c r="F15" s="689">
        <v>109.553</v>
      </c>
      <c r="G15" s="685" t="s">
        <v>516</v>
      </c>
      <c r="H15" s="684">
        <v>40389</v>
      </c>
      <c r="I15" s="683">
        <v>18801712.030000001</v>
      </c>
      <c r="J15" s="1679" t="s">
        <v>516</v>
      </c>
      <c r="K15" s="1680"/>
      <c r="L15" s="682">
        <v>9377</v>
      </c>
      <c r="M15" s="681">
        <v>40806</v>
      </c>
      <c r="N15" s="681" t="s">
        <v>516</v>
      </c>
      <c r="O15" s="680">
        <v>17119972</v>
      </c>
      <c r="P15" s="679">
        <v>15030711.91</v>
      </c>
      <c r="Q15" s="321">
        <v>2089260.0899999999</v>
      </c>
      <c r="R15" s="678">
        <v>16658560.560000001</v>
      </c>
      <c r="U15" s="324"/>
      <c r="V15" s="325"/>
    </row>
    <row r="16" spans="1:22" ht="14.3">
      <c r="A16" s="686">
        <v>40346</v>
      </c>
      <c r="B16" s="1682" t="s">
        <v>784</v>
      </c>
      <c r="C16" s="1682"/>
      <c r="D16" s="1682"/>
      <c r="E16" s="683">
        <v>34441059</v>
      </c>
      <c r="F16" s="689">
        <v>110.785</v>
      </c>
      <c r="G16" s="685" t="s">
        <v>516</v>
      </c>
      <c r="H16" s="684">
        <v>40420</v>
      </c>
      <c r="I16" s="683">
        <v>38273994.890000001</v>
      </c>
      <c r="J16" s="1679" t="s">
        <v>516</v>
      </c>
      <c r="K16" s="1680"/>
      <c r="L16" s="682">
        <v>19077</v>
      </c>
      <c r="M16" s="681">
        <v>40715</v>
      </c>
      <c r="N16" s="681" t="s">
        <v>516</v>
      </c>
      <c r="O16" s="680">
        <v>34441059</v>
      </c>
      <c r="P16" s="679">
        <v>32656125.289999999</v>
      </c>
      <c r="Q16" s="321">
        <v>1784933.7200000002</v>
      </c>
      <c r="R16" s="678">
        <v>36072055.770000003</v>
      </c>
      <c r="U16" s="324"/>
      <c r="V16" s="325"/>
    </row>
    <row r="17" spans="1:22" ht="14.3">
      <c r="A17" s="686">
        <v>40346</v>
      </c>
      <c r="B17" s="1682" t="s">
        <v>782</v>
      </c>
      <c r="C17" s="1682"/>
      <c r="D17" s="1682"/>
      <c r="E17" s="683">
        <v>28209085</v>
      </c>
      <c r="F17" s="689">
        <v>112.02800000000001</v>
      </c>
      <c r="G17" s="685" t="s">
        <v>516</v>
      </c>
      <c r="H17" s="684">
        <v>40420</v>
      </c>
      <c r="I17" s="683">
        <v>31693810.469999999</v>
      </c>
      <c r="J17" s="1679" t="s">
        <v>516</v>
      </c>
      <c r="K17" s="1680"/>
      <c r="L17" s="682">
        <v>15801</v>
      </c>
      <c r="M17" s="681">
        <v>40806</v>
      </c>
      <c r="N17" s="681" t="s">
        <v>516</v>
      </c>
      <c r="O17" s="680">
        <v>28209085</v>
      </c>
      <c r="P17" s="679">
        <v>25930432.690000001</v>
      </c>
      <c r="Q17" s="321">
        <v>2278652.31</v>
      </c>
      <c r="R17" s="678">
        <v>29142473.560000002</v>
      </c>
      <c r="U17" s="324"/>
      <c r="V17" s="325"/>
    </row>
    <row r="18" spans="1:22" ht="14.3">
      <c r="A18" s="686">
        <v>40373</v>
      </c>
      <c r="B18" s="1682" t="s">
        <v>784</v>
      </c>
      <c r="C18" s="1682"/>
      <c r="D18" s="1682"/>
      <c r="E18" s="683">
        <v>6004156</v>
      </c>
      <c r="F18" s="689">
        <v>106.625</v>
      </c>
      <c r="G18" s="685" t="s">
        <v>516</v>
      </c>
      <c r="H18" s="684">
        <v>40451</v>
      </c>
      <c r="I18" s="683">
        <v>6416804.125</v>
      </c>
      <c r="J18" s="1679" t="s">
        <v>516</v>
      </c>
      <c r="K18" s="1680"/>
      <c r="L18" s="682">
        <v>3200</v>
      </c>
      <c r="M18" s="681">
        <v>40715</v>
      </c>
      <c r="N18" s="681" t="s">
        <v>516</v>
      </c>
      <c r="O18" s="680">
        <v>6004156</v>
      </c>
      <c r="P18" s="679">
        <v>5656049.2599999998</v>
      </c>
      <c r="Q18" s="321">
        <v>348106.74000000005</v>
      </c>
      <c r="R18" s="678">
        <v>6051772.3899999997</v>
      </c>
      <c r="U18" s="324"/>
      <c r="V18" s="325"/>
    </row>
    <row r="19" spans="1:22" ht="14.3">
      <c r="A19" s="686">
        <v>40373</v>
      </c>
      <c r="B19" s="1682" t="s">
        <v>780</v>
      </c>
      <c r="C19" s="1682"/>
      <c r="D19" s="1682"/>
      <c r="E19" s="683">
        <v>6860835</v>
      </c>
      <c r="F19" s="689">
        <v>108.505</v>
      </c>
      <c r="G19" s="685" t="s">
        <v>516</v>
      </c>
      <c r="H19" s="684">
        <v>40451</v>
      </c>
      <c r="I19" s="683">
        <v>7462725.5767499991</v>
      </c>
      <c r="J19" s="1679" t="s">
        <v>516</v>
      </c>
      <c r="K19" s="1680"/>
      <c r="L19" s="682">
        <v>3722</v>
      </c>
      <c r="M19" s="681">
        <v>40835</v>
      </c>
      <c r="N19" s="681" t="s">
        <v>516</v>
      </c>
      <c r="O19" s="680">
        <v>6860835</v>
      </c>
      <c r="P19" s="679">
        <v>6520875.0700000003</v>
      </c>
      <c r="Q19" s="321">
        <v>339959.93</v>
      </c>
      <c r="R19" s="678">
        <v>7105303.9699999997</v>
      </c>
      <c r="U19" s="324"/>
      <c r="V19" s="325"/>
    </row>
    <row r="20" spans="1:22" ht="14.3">
      <c r="A20" s="686">
        <v>40373</v>
      </c>
      <c r="B20" s="1682" t="s">
        <v>782</v>
      </c>
      <c r="C20" s="1682"/>
      <c r="D20" s="1682"/>
      <c r="E20" s="683">
        <v>13183361</v>
      </c>
      <c r="F20" s="689">
        <v>111.86</v>
      </c>
      <c r="G20" s="685" t="s">
        <v>516</v>
      </c>
      <c r="H20" s="684">
        <v>40451</v>
      </c>
      <c r="I20" s="683">
        <v>14789302.374600001</v>
      </c>
      <c r="J20" s="1679" t="s">
        <v>516</v>
      </c>
      <c r="K20" s="1680"/>
      <c r="L20" s="682">
        <v>7373</v>
      </c>
      <c r="M20" s="681">
        <v>40715</v>
      </c>
      <c r="N20" s="681" t="s">
        <v>516</v>
      </c>
      <c r="O20" s="680">
        <v>13183361</v>
      </c>
      <c r="P20" s="679">
        <v>12704840.59</v>
      </c>
      <c r="Q20" s="321">
        <v>478520.39</v>
      </c>
      <c r="R20" s="678">
        <v>14182378.619999999</v>
      </c>
      <c r="U20" s="324"/>
      <c r="V20" s="325"/>
    </row>
    <row r="21" spans="1:22" ht="14.3">
      <c r="A21" s="686">
        <v>40388</v>
      </c>
      <c r="B21" s="1682" t="s">
        <v>788</v>
      </c>
      <c r="C21" s="1682"/>
      <c r="D21" s="1682"/>
      <c r="E21" s="683">
        <v>2598386</v>
      </c>
      <c r="F21" s="689">
        <v>108.4375</v>
      </c>
      <c r="G21" s="685" t="s">
        <v>516</v>
      </c>
      <c r="H21" s="684">
        <v>40451</v>
      </c>
      <c r="I21" s="683">
        <v>2826677.6687500002</v>
      </c>
      <c r="J21" s="1679" t="s">
        <v>516</v>
      </c>
      <c r="K21" s="1680"/>
      <c r="L21" s="682">
        <v>1408</v>
      </c>
      <c r="M21" s="681">
        <v>40932</v>
      </c>
      <c r="N21" s="681" t="s">
        <v>516</v>
      </c>
      <c r="O21" s="680">
        <v>2598386</v>
      </c>
      <c r="P21" s="679">
        <v>1903406.58</v>
      </c>
      <c r="Q21" s="321">
        <v>694979.4</v>
      </c>
      <c r="R21" s="678">
        <v>2052702.39</v>
      </c>
      <c r="U21" s="324"/>
      <c r="V21" s="325"/>
    </row>
    <row r="22" spans="1:22" ht="14.3">
      <c r="A22" s="686">
        <v>40388</v>
      </c>
      <c r="B22" s="1682" t="s">
        <v>782</v>
      </c>
      <c r="C22" s="1682"/>
      <c r="D22" s="1682"/>
      <c r="E22" s="683">
        <v>9719455</v>
      </c>
      <c r="F22" s="689">
        <v>106.75</v>
      </c>
      <c r="G22" s="685" t="s">
        <v>516</v>
      </c>
      <c r="H22" s="684">
        <v>40480</v>
      </c>
      <c r="I22" s="683">
        <v>10394984.122500001</v>
      </c>
      <c r="J22" s="1679" t="s">
        <v>516</v>
      </c>
      <c r="K22" s="1680"/>
      <c r="L22" s="682">
        <v>5187</v>
      </c>
      <c r="M22" s="692">
        <v>40715</v>
      </c>
      <c r="N22" s="692" t="s">
        <v>516</v>
      </c>
      <c r="O22" s="691">
        <v>9719455</v>
      </c>
      <c r="P22" s="690">
        <v>9531446.1400000006</v>
      </c>
      <c r="Q22" s="321">
        <v>188008.86</v>
      </c>
      <c r="R22" s="678">
        <v>10223263.65</v>
      </c>
      <c r="U22" s="324"/>
      <c r="V22" s="325"/>
    </row>
    <row r="23" spans="1:22" ht="14.3">
      <c r="A23" s="686">
        <v>40407</v>
      </c>
      <c r="B23" s="1682" t="s">
        <v>784</v>
      </c>
      <c r="C23" s="1682"/>
      <c r="D23" s="1682"/>
      <c r="E23" s="683">
        <v>8279048</v>
      </c>
      <c r="F23" s="689">
        <v>110.19799999999999</v>
      </c>
      <c r="G23" s="685" t="s">
        <v>516</v>
      </c>
      <c r="H23" s="684">
        <v>40451</v>
      </c>
      <c r="I23" s="683">
        <v>9150989.2850400005</v>
      </c>
      <c r="J23" s="1679" t="s">
        <v>516</v>
      </c>
      <c r="K23" s="1680"/>
      <c r="L23" s="682">
        <v>4561</v>
      </c>
      <c r="M23" s="681">
        <v>40806</v>
      </c>
      <c r="N23" s="681" t="s">
        <v>516</v>
      </c>
      <c r="O23" s="680">
        <v>8279048</v>
      </c>
      <c r="P23" s="679">
        <v>6425216.9800000004</v>
      </c>
      <c r="Q23" s="321">
        <v>1853831.0299999998</v>
      </c>
      <c r="R23" s="678">
        <v>7078088.6299999999</v>
      </c>
      <c r="U23" s="324"/>
      <c r="V23" s="325"/>
    </row>
    <row r="24" spans="1:22" ht="14.3">
      <c r="A24" s="686">
        <v>40407</v>
      </c>
      <c r="B24" s="1682" t="s">
        <v>789</v>
      </c>
      <c r="C24" s="1682"/>
      <c r="D24" s="1682"/>
      <c r="E24" s="683">
        <v>5000000</v>
      </c>
      <c r="F24" s="689">
        <v>110.08799999999999</v>
      </c>
      <c r="G24" s="685" t="s">
        <v>516</v>
      </c>
      <c r="H24" s="684">
        <v>40480</v>
      </c>
      <c r="I24" s="683">
        <v>5520651.6699999999</v>
      </c>
      <c r="J24" s="1679" t="s">
        <v>516</v>
      </c>
      <c r="K24" s="1680"/>
      <c r="L24" s="682">
        <v>2752</v>
      </c>
      <c r="M24" s="681">
        <v>40835</v>
      </c>
      <c r="N24" s="681" t="s">
        <v>516</v>
      </c>
      <c r="O24" s="680">
        <v>5000000</v>
      </c>
      <c r="P24" s="679">
        <v>4580543.05</v>
      </c>
      <c r="Q24" s="321">
        <v>419456.95</v>
      </c>
      <c r="R24" s="678">
        <v>5029355.7299999995</v>
      </c>
      <c r="U24" s="324"/>
      <c r="V24" s="325"/>
    </row>
    <row r="25" spans="1:22" ht="14.3">
      <c r="A25" s="686">
        <v>40407</v>
      </c>
      <c r="B25" s="1679" t="s">
        <v>784</v>
      </c>
      <c r="C25" s="1683"/>
      <c r="D25" s="1680"/>
      <c r="E25" s="683">
        <v>10000000</v>
      </c>
      <c r="F25" s="689">
        <v>110.821</v>
      </c>
      <c r="G25" s="685" t="s">
        <v>516</v>
      </c>
      <c r="H25" s="684">
        <v>40480</v>
      </c>
      <c r="I25" s="688">
        <v>11115031.109999999</v>
      </c>
      <c r="J25" s="1679" t="s">
        <v>516</v>
      </c>
      <c r="K25" s="1680"/>
      <c r="L25" s="682">
        <v>5541</v>
      </c>
      <c r="M25" s="681">
        <v>40835</v>
      </c>
      <c r="N25" s="681" t="s">
        <v>516</v>
      </c>
      <c r="O25" s="680">
        <v>10000000</v>
      </c>
      <c r="P25" s="679">
        <v>9030538.9000000004</v>
      </c>
      <c r="Q25" s="321">
        <v>969461.1</v>
      </c>
      <c r="R25" s="678">
        <v>9994805.5399999991</v>
      </c>
      <c r="U25" s="324"/>
      <c r="V25" s="325"/>
    </row>
    <row r="26" spans="1:22" ht="14.3">
      <c r="A26" s="327">
        <v>40421</v>
      </c>
      <c r="B26" s="1681" t="s">
        <v>784</v>
      </c>
      <c r="C26" s="1681"/>
      <c r="D26" s="1681"/>
      <c r="E26" s="326">
        <v>9272482</v>
      </c>
      <c r="F26" s="493">
        <v>110.515</v>
      </c>
      <c r="G26" s="328" t="s">
        <v>516</v>
      </c>
      <c r="H26" s="329">
        <v>40450</v>
      </c>
      <c r="I26" s="326">
        <v>10277319.2423</v>
      </c>
      <c r="J26" s="1679" t="s">
        <v>516</v>
      </c>
      <c r="K26" s="1680"/>
      <c r="L26" s="330">
        <v>5123</v>
      </c>
      <c r="M26" s="681">
        <v>40806</v>
      </c>
      <c r="N26" s="681" t="s">
        <v>516</v>
      </c>
      <c r="O26" s="680">
        <v>9272482</v>
      </c>
      <c r="P26" s="679">
        <v>8403846.3599999994</v>
      </c>
      <c r="Q26" s="321">
        <v>868635.64999999991</v>
      </c>
      <c r="R26" s="678">
        <v>9230008.1899999995</v>
      </c>
      <c r="U26" s="324"/>
      <c r="V26" s="325"/>
    </row>
    <row r="27" spans="1:22" ht="14.3">
      <c r="A27" s="686">
        <v>40421</v>
      </c>
      <c r="B27" s="1682" t="s">
        <v>790</v>
      </c>
      <c r="C27" s="1682"/>
      <c r="D27" s="1682"/>
      <c r="E27" s="326">
        <v>10350000</v>
      </c>
      <c r="F27" s="689">
        <v>112.476</v>
      </c>
      <c r="G27" s="685" t="s">
        <v>516</v>
      </c>
      <c r="H27" s="684">
        <v>40480</v>
      </c>
      <c r="I27" s="683">
        <v>11672765.65</v>
      </c>
      <c r="J27" s="1679" t="s">
        <v>516</v>
      </c>
      <c r="K27" s="1680"/>
      <c r="L27" s="682">
        <v>5820</v>
      </c>
      <c r="M27" s="681">
        <v>40835</v>
      </c>
      <c r="N27" s="681" t="s">
        <v>516</v>
      </c>
      <c r="O27" s="680">
        <v>10350000</v>
      </c>
      <c r="P27" s="679">
        <v>10099555.15</v>
      </c>
      <c r="Q27" s="321">
        <v>250444.84999999998</v>
      </c>
      <c r="R27" s="678">
        <v>11314651.140000001</v>
      </c>
      <c r="U27" s="324"/>
      <c r="V27" s="325"/>
    </row>
    <row r="28" spans="1:22" ht="14.3">
      <c r="A28" s="686">
        <v>40421</v>
      </c>
      <c r="B28" s="1679" t="s">
        <v>784</v>
      </c>
      <c r="C28" s="1683"/>
      <c r="D28" s="1680"/>
      <c r="E28" s="683">
        <v>6900000</v>
      </c>
      <c r="F28" s="689">
        <v>105.875</v>
      </c>
      <c r="G28" s="685" t="s">
        <v>516</v>
      </c>
      <c r="H28" s="684">
        <v>40512</v>
      </c>
      <c r="I28" s="688">
        <v>7319687.71</v>
      </c>
      <c r="J28" s="1684" t="s">
        <v>516</v>
      </c>
      <c r="K28" s="1685"/>
      <c r="L28" s="682">
        <v>3652</v>
      </c>
      <c r="M28" s="681">
        <v>40932</v>
      </c>
      <c r="N28" s="681" t="s">
        <v>516</v>
      </c>
      <c r="O28" s="680">
        <v>6900000</v>
      </c>
      <c r="P28" s="679">
        <v>6236800.4299999997</v>
      </c>
      <c r="Q28" s="687">
        <v>663199.56000000006</v>
      </c>
      <c r="R28" s="678">
        <v>6556341.1699999999</v>
      </c>
      <c r="U28" s="324"/>
      <c r="V28" s="325"/>
    </row>
    <row r="29" spans="1:22" ht="14.3">
      <c r="A29" s="327">
        <v>40435</v>
      </c>
      <c r="B29" s="1687" t="s">
        <v>784</v>
      </c>
      <c r="C29" s="1688"/>
      <c r="D29" s="1689"/>
      <c r="E29" s="326">
        <v>8902230</v>
      </c>
      <c r="F29" s="493">
        <v>111.584</v>
      </c>
      <c r="G29" s="685" t="s">
        <v>516</v>
      </c>
      <c r="H29" s="329">
        <v>40480</v>
      </c>
      <c r="I29" s="331">
        <v>9962039.4932000004</v>
      </c>
      <c r="J29" s="1679" t="s">
        <v>516</v>
      </c>
      <c r="K29" s="1680"/>
      <c r="L29" s="330">
        <v>4966</v>
      </c>
      <c r="M29" s="681">
        <v>40932</v>
      </c>
      <c r="N29" s="681" t="s">
        <v>516</v>
      </c>
      <c r="O29" s="680">
        <v>8902230</v>
      </c>
      <c r="P29" s="332">
        <v>7503680.7599999998</v>
      </c>
      <c r="Q29" s="333">
        <v>1398549.2299999997</v>
      </c>
      <c r="R29" s="322">
        <v>8269276.7299999995</v>
      </c>
      <c r="U29" s="324"/>
      <c r="V29" s="325"/>
    </row>
    <row r="30" spans="1:22" ht="14.3">
      <c r="A30" s="327">
        <v>40435</v>
      </c>
      <c r="B30" s="1681" t="s">
        <v>791</v>
      </c>
      <c r="C30" s="1681"/>
      <c r="D30" s="1681"/>
      <c r="E30" s="326">
        <v>8050000</v>
      </c>
      <c r="F30" s="493">
        <v>110.759</v>
      </c>
      <c r="G30" s="328" t="s">
        <v>516</v>
      </c>
      <c r="H30" s="329">
        <v>40512</v>
      </c>
      <c r="I30" s="326">
        <v>8940780.3499999996</v>
      </c>
      <c r="J30" s="1679" t="s">
        <v>516</v>
      </c>
      <c r="K30" s="1680"/>
      <c r="L30" s="330">
        <v>4458</v>
      </c>
      <c r="M30" s="681">
        <v>40932</v>
      </c>
      <c r="N30" s="681" t="s">
        <v>516</v>
      </c>
      <c r="O30" s="680">
        <v>8050000</v>
      </c>
      <c r="P30" s="332">
        <v>7053867.4000000004</v>
      </c>
      <c r="Q30" s="333">
        <v>996132.6</v>
      </c>
      <c r="R30" s="322">
        <v>7703609.71</v>
      </c>
      <c r="U30" s="324"/>
      <c r="V30" s="325"/>
    </row>
    <row r="31" spans="1:22" ht="14.3">
      <c r="A31" s="686">
        <v>40435</v>
      </c>
      <c r="B31" s="1682" t="s">
        <v>787</v>
      </c>
      <c r="C31" s="1682"/>
      <c r="D31" s="1682"/>
      <c r="E31" s="326">
        <v>5750000</v>
      </c>
      <c r="F31" s="689">
        <v>106.5</v>
      </c>
      <c r="G31" s="685" t="s">
        <v>516</v>
      </c>
      <c r="H31" s="684">
        <v>40512</v>
      </c>
      <c r="I31" s="683">
        <v>6134171.8799999999</v>
      </c>
      <c r="J31" s="1679" t="s">
        <v>516</v>
      </c>
      <c r="K31" s="1680"/>
      <c r="L31" s="682">
        <v>3061</v>
      </c>
      <c r="M31" s="681">
        <v>40932</v>
      </c>
      <c r="N31" s="681" t="s">
        <v>516</v>
      </c>
      <c r="O31" s="680">
        <v>5750000</v>
      </c>
      <c r="P31" s="679">
        <v>5473723.9400000004</v>
      </c>
      <c r="Q31" s="687">
        <v>276276.06</v>
      </c>
      <c r="R31" s="678">
        <v>5764857.6299999999</v>
      </c>
      <c r="U31" s="324"/>
      <c r="V31" s="325"/>
    </row>
    <row r="32" spans="1:22" ht="14.3">
      <c r="A32" s="686">
        <v>40435</v>
      </c>
      <c r="B32" s="1679" t="s">
        <v>792</v>
      </c>
      <c r="C32" s="1683"/>
      <c r="D32" s="1680"/>
      <c r="E32" s="683">
        <v>5741753</v>
      </c>
      <c r="F32" s="689">
        <v>110.5</v>
      </c>
      <c r="G32" s="685" t="s">
        <v>516</v>
      </c>
      <c r="H32" s="684">
        <v>40512</v>
      </c>
      <c r="I32" s="688">
        <v>6361172.5150000006</v>
      </c>
      <c r="J32" s="1684" t="s">
        <v>516</v>
      </c>
      <c r="K32" s="1685"/>
      <c r="L32" s="682">
        <v>3172</v>
      </c>
      <c r="M32" s="681">
        <v>40932</v>
      </c>
      <c r="N32" s="681" t="s">
        <v>516</v>
      </c>
      <c r="O32" s="680">
        <v>5741753</v>
      </c>
      <c r="P32" s="679">
        <v>4307880.87</v>
      </c>
      <c r="Q32" s="687">
        <v>1433872.13</v>
      </c>
      <c r="R32" s="678">
        <v>4693918.45</v>
      </c>
      <c r="U32" s="324"/>
      <c r="V32" s="325"/>
    </row>
    <row r="33" spans="1:22" ht="14.3">
      <c r="A33" s="327">
        <v>40449</v>
      </c>
      <c r="B33" s="1687" t="s">
        <v>785</v>
      </c>
      <c r="C33" s="1688"/>
      <c r="D33" s="1689"/>
      <c r="E33" s="326">
        <v>3450000</v>
      </c>
      <c r="F33" s="493">
        <v>110.875</v>
      </c>
      <c r="G33" s="328" t="s">
        <v>516</v>
      </c>
      <c r="H33" s="329">
        <v>40512</v>
      </c>
      <c r="I33" s="331">
        <v>3834428.23</v>
      </c>
      <c r="J33" s="1684" t="s">
        <v>516</v>
      </c>
      <c r="K33" s="1685"/>
      <c r="L33" s="330">
        <v>1912</v>
      </c>
      <c r="M33" s="681">
        <v>40835</v>
      </c>
      <c r="N33" s="681" t="s">
        <v>516</v>
      </c>
      <c r="O33" s="319">
        <v>3450000</v>
      </c>
      <c r="P33" s="332">
        <v>3367168.19</v>
      </c>
      <c r="Q33" s="321">
        <v>82831.83</v>
      </c>
      <c r="R33" s="322">
        <v>3698411.02</v>
      </c>
      <c r="U33" s="324"/>
      <c r="V33" s="325"/>
    </row>
    <row r="34" spans="1:22" ht="14.3">
      <c r="A34" s="327">
        <v>40449</v>
      </c>
      <c r="B34" s="1681" t="s">
        <v>782</v>
      </c>
      <c r="C34" s="1681"/>
      <c r="D34" s="1681"/>
      <c r="E34" s="326">
        <v>11482421</v>
      </c>
      <c r="F34" s="493">
        <v>113.83799999999999</v>
      </c>
      <c r="G34" s="328" t="s">
        <v>516</v>
      </c>
      <c r="H34" s="329">
        <v>40542</v>
      </c>
      <c r="I34" s="326">
        <v>13109069.557979999</v>
      </c>
      <c r="J34" s="1679" t="s">
        <v>516</v>
      </c>
      <c r="K34" s="1680"/>
      <c r="L34" s="330">
        <v>6535</v>
      </c>
      <c r="M34" s="681">
        <v>40932</v>
      </c>
      <c r="N34" s="681" t="s">
        <v>516</v>
      </c>
      <c r="O34" s="680">
        <v>11482421</v>
      </c>
      <c r="P34" s="332">
        <v>10592775.310000001</v>
      </c>
      <c r="Q34" s="333">
        <v>889645.69000000006</v>
      </c>
      <c r="R34" s="322">
        <v>11818944.369999999</v>
      </c>
      <c r="U34" s="324"/>
      <c r="V34" s="325"/>
    </row>
    <row r="35" spans="1:22" ht="14.3">
      <c r="A35" s="686">
        <v>40449</v>
      </c>
      <c r="B35" s="1682" t="s">
        <v>782</v>
      </c>
      <c r="C35" s="1682"/>
      <c r="D35" s="1682"/>
      <c r="E35" s="326">
        <v>13402491</v>
      </c>
      <c r="F35" s="493">
        <v>113.9</v>
      </c>
      <c r="G35" s="685" t="s">
        <v>516</v>
      </c>
      <c r="H35" s="684">
        <v>40512</v>
      </c>
      <c r="I35" s="683">
        <v>15308612.259000001</v>
      </c>
      <c r="J35" s="1679" t="s">
        <v>516</v>
      </c>
      <c r="K35" s="1680"/>
      <c r="L35" s="682">
        <v>7632</v>
      </c>
      <c r="M35" s="681">
        <v>40835</v>
      </c>
      <c r="N35" s="681" t="s">
        <v>516</v>
      </c>
      <c r="O35" s="680">
        <v>13402491</v>
      </c>
      <c r="P35" s="679">
        <v>12963736.869999999</v>
      </c>
      <c r="Q35" s="321">
        <v>438754.12</v>
      </c>
      <c r="R35" s="678">
        <v>14433038.52</v>
      </c>
      <c r="U35" s="324"/>
      <c r="V35" s="325"/>
    </row>
    <row r="36" spans="1:22" ht="14.95" thickBot="1">
      <c r="A36" s="677">
        <v>40449</v>
      </c>
      <c r="B36" s="1690" t="s">
        <v>785</v>
      </c>
      <c r="C36" s="1691"/>
      <c r="D36" s="1692"/>
      <c r="E36" s="676">
        <v>14950000</v>
      </c>
      <c r="F36" s="675">
        <v>114.006</v>
      </c>
      <c r="G36" s="674" t="s">
        <v>516</v>
      </c>
      <c r="H36" s="673">
        <v>40542</v>
      </c>
      <c r="I36" s="672">
        <v>17092069.219999999</v>
      </c>
      <c r="J36" s="1693" t="s">
        <v>516</v>
      </c>
      <c r="K36" s="1694"/>
      <c r="L36" s="671">
        <v>8521</v>
      </c>
      <c r="M36" s="670">
        <v>40932</v>
      </c>
      <c r="N36" s="670" t="s">
        <v>516</v>
      </c>
      <c r="O36" s="669">
        <v>14950000</v>
      </c>
      <c r="P36" s="668">
        <v>14562161.27</v>
      </c>
      <c r="Q36" s="667">
        <v>387838.73</v>
      </c>
      <c r="R36" s="666">
        <v>16383543.82</v>
      </c>
      <c r="U36" s="324"/>
      <c r="V36" s="325"/>
    </row>
    <row r="37" spans="1:22" ht="14.3">
      <c r="A37" s="334"/>
      <c r="B37" s="335"/>
      <c r="C37" s="336"/>
      <c r="F37" s="337"/>
      <c r="G37" s="338"/>
      <c r="H37" s="339"/>
      <c r="I37" s="340"/>
      <c r="J37" s="340"/>
      <c r="K37" s="340"/>
      <c r="L37" s="341"/>
      <c r="M37" s="334"/>
      <c r="N37" s="334"/>
      <c r="O37" s="334"/>
      <c r="P37" s="342"/>
      <c r="Q37" s="343"/>
      <c r="R37" s="344"/>
    </row>
    <row r="38" spans="1:22" ht="15.8"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4.95" thickTop="1">
      <c r="A39" s="38"/>
      <c r="B39" s="345"/>
      <c r="C39" s="356"/>
      <c r="D39" s="41"/>
      <c r="E39" s="345"/>
      <c r="F39" s="345"/>
      <c r="G39" s="346"/>
      <c r="H39" s="346"/>
      <c r="I39" s="344"/>
      <c r="J39" s="344"/>
      <c r="K39" s="344"/>
      <c r="L39" s="352"/>
      <c r="M39" s="352"/>
      <c r="N39" s="352"/>
      <c r="O39" s="353"/>
      <c r="P39" s="485"/>
      <c r="Q39" s="357"/>
      <c r="R39" s="358"/>
    </row>
    <row r="40" spans="1:22" ht="14.3">
      <c r="A40" s="38"/>
      <c r="B40" s="345"/>
      <c r="C40" s="356"/>
      <c r="D40" s="41"/>
      <c r="E40" s="345"/>
      <c r="F40" s="345"/>
      <c r="G40" s="346"/>
      <c r="H40" s="346"/>
      <c r="I40" s="344"/>
      <c r="J40" s="344"/>
      <c r="K40" s="344"/>
      <c r="L40" s="352"/>
      <c r="M40" s="352"/>
      <c r="N40" s="352"/>
      <c r="O40" s="353"/>
      <c r="P40" s="485"/>
      <c r="Q40" s="357"/>
      <c r="R40" s="358"/>
    </row>
    <row r="41" spans="1:22" ht="17.7"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4.95" customHeight="1" thickTop="1">
      <c r="A42" s="38"/>
      <c r="B42" s="491"/>
      <c r="C42" s="482"/>
      <c r="D42" s="41"/>
      <c r="E42" s="337"/>
      <c r="F42" s="337"/>
      <c r="G42" s="356"/>
      <c r="H42" s="363"/>
      <c r="I42" s="150"/>
      <c r="J42" s="150"/>
      <c r="K42" s="350"/>
      <c r="L42" s="364"/>
      <c r="M42" s="361"/>
      <c r="N42" s="361"/>
      <c r="O42" s="361"/>
    </row>
    <row r="43" spans="1:22" ht="14.95" customHeight="1">
      <c r="A43" s="1695"/>
      <c r="B43" s="1695"/>
      <c r="C43" s="1695"/>
      <c r="D43" s="41"/>
      <c r="E43" s="40"/>
      <c r="F43" s="40"/>
      <c r="G43" s="40"/>
      <c r="H43" s="358"/>
      <c r="I43" s="365"/>
      <c r="J43" s="365"/>
      <c r="K43" s="365"/>
      <c r="L43" s="366"/>
      <c r="M43" s="366"/>
      <c r="N43" s="366"/>
      <c r="O43" s="366"/>
      <c r="P43" s="367"/>
      <c r="Q43" s="41"/>
      <c r="R43" s="365"/>
    </row>
    <row r="44" spans="1:22" ht="14.95" customHeight="1">
      <c r="A44" s="1678" t="s">
        <v>798</v>
      </c>
      <c r="B44" s="1678"/>
      <c r="C44" s="1678"/>
      <c r="D44" s="1678"/>
      <c r="E44" s="1678"/>
      <c r="F44" s="1678"/>
      <c r="G44" s="1678"/>
      <c r="H44" s="1678"/>
      <c r="I44" s="1678"/>
      <c r="J44" s="1678"/>
      <c r="K44" s="1678"/>
      <c r="L44" s="1678"/>
      <c r="M44" s="1678"/>
      <c r="N44" s="1678"/>
      <c r="O44" s="1678"/>
      <c r="P44" s="1678"/>
      <c r="Q44" s="1678"/>
      <c r="R44" s="368"/>
    </row>
    <row r="45" spans="1:22" ht="14.95" customHeight="1">
      <c r="A45" s="1678" t="s">
        <v>799</v>
      </c>
      <c r="B45" s="1678"/>
      <c r="C45" s="1678"/>
      <c r="D45" s="1678"/>
      <c r="E45" s="1678"/>
      <c r="F45" s="1678"/>
      <c r="G45" s="1678"/>
      <c r="H45" s="1678"/>
      <c r="I45" s="1678"/>
      <c r="J45" s="1678"/>
      <c r="K45" s="1678"/>
      <c r="L45" s="1678"/>
      <c r="M45" s="1678"/>
      <c r="N45" s="1678"/>
      <c r="O45" s="1678"/>
      <c r="P45" s="1678"/>
      <c r="Q45" s="1678"/>
      <c r="R45" s="300"/>
    </row>
    <row r="46" spans="1:22" ht="14.95" customHeight="1">
      <c r="A46" s="1678" t="s">
        <v>800</v>
      </c>
      <c r="B46" s="1678"/>
      <c r="C46" s="1678"/>
      <c r="D46" s="1678"/>
      <c r="E46" s="1678"/>
      <c r="F46" s="1678"/>
      <c r="G46" s="1678"/>
      <c r="H46" s="1678"/>
      <c r="I46" s="1678"/>
      <c r="J46" s="1678"/>
      <c r="K46" s="1678"/>
      <c r="L46" s="1678"/>
      <c r="M46" s="1678"/>
      <c r="N46" s="1678"/>
      <c r="O46" s="1678"/>
      <c r="P46" s="1678"/>
      <c r="Q46" s="1678"/>
      <c r="R46" s="369"/>
    </row>
    <row r="47" spans="1:22" ht="14.95" customHeight="1">
      <c r="A47" s="1678"/>
      <c r="B47" s="1678"/>
      <c r="C47" s="1678"/>
      <c r="D47" s="1678"/>
      <c r="E47" s="1678"/>
      <c r="F47" s="1678"/>
      <c r="G47" s="1678"/>
      <c r="H47" s="1678"/>
      <c r="I47" s="1678"/>
      <c r="J47" s="1678"/>
      <c r="K47" s="1678"/>
      <c r="L47" s="1678"/>
      <c r="M47" s="1678"/>
      <c r="N47" s="1678"/>
      <c r="O47" s="1678"/>
      <c r="P47" s="1678"/>
      <c r="Q47" s="1678"/>
      <c r="R47" s="369"/>
    </row>
    <row r="48" spans="1:22" ht="14.95" customHeight="1">
      <c r="A48" s="1678"/>
      <c r="B48" s="1678"/>
      <c r="C48" s="1678"/>
      <c r="D48" s="1678"/>
      <c r="E48" s="1678"/>
      <c r="F48" s="1678"/>
      <c r="G48" s="1678"/>
      <c r="H48" s="1678"/>
      <c r="I48" s="1678"/>
      <c r="J48" s="1678"/>
      <c r="K48" s="1678"/>
      <c r="L48" s="1678"/>
      <c r="M48" s="1678"/>
      <c r="N48" s="1678"/>
      <c r="O48" s="1678"/>
      <c r="P48" s="1678"/>
      <c r="Q48" s="1678"/>
      <c r="R48" s="369"/>
    </row>
    <row r="49" spans="1:18" ht="14.95" customHeight="1">
      <c r="A49" s="1678" t="s">
        <v>801</v>
      </c>
      <c r="B49" s="1678"/>
      <c r="C49" s="1678"/>
      <c r="D49" s="1678"/>
      <c r="E49" s="1678"/>
      <c r="F49" s="1678"/>
      <c r="G49" s="1678"/>
      <c r="H49" s="1678"/>
      <c r="I49" s="1678"/>
      <c r="J49" s="1678"/>
      <c r="K49" s="1678"/>
      <c r="L49" s="1678"/>
      <c r="M49" s="1678"/>
      <c r="N49" s="1678"/>
      <c r="O49" s="1678"/>
      <c r="P49" s="1678"/>
      <c r="Q49" s="1678"/>
      <c r="R49" s="370"/>
    </row>
    <row r="50" spans="1:18" ht="14.95" customHeight="1">
      <c r="A50" s="1678"/>
      <c r="B50" s="1678"/>
      <c r="C50" s="1678"/>
      <c r="D50" s="1678"/>
      <c r="E50" s="1678"/>
      <c r="F50" s="1678"/>
      <c r="G50" s="1678"/>
      <c r="H50" s="1678"/>
      <c r="I50" s="1678"/>
      <c r="J50" s="1678"/>
      <c r="K50" s="1678"/>
      <c r="L50" s="1678"/>
      <c r="M50" s="1678"/>
      <c r="N50" s="1678"/>
      <c r="O50" s="1678"/>
      <c r="P50" s="1678"/>
      <c r="Q50" s="1678"/>
      <c r="R50" s="370"/>
    </row>
    <row r="51" spans="1:18" s="371" customFormat="1" ht="14.95" customHeight="1">
      <c r="A51" s="1678"/>
      <c r="B51" s="1678"/>
      <c r="C51" s="1678"/>
      <c r="D51" s="1678"/>
      <c r="E51" s="1678"/>
      <c r="F51" s="1678"/>
      <c r="G51" s="1678"/>
      <c r="H51" s="1678"/>
      <c r="I51" s="1678"/>
      <c r="J51" s="1678"/>
      <c r="K51" s="1678"/>
      <c r="L51" s="1678"/>
      <c r="M51" s="1678"/>
      <c r="N51" s="1678"/>
      <c r="O51" s="1678"/>
      <c r="P51" s="1678"/>
      <c r="Q51" s="1678"/>
      <c r="R51" s="372"/>
    </row>
    <row r="52" spans="1:18" ht="13.6">
      <c r="A52" s="1678" t="s">
        <v>802</v>
      </c>
      <c r="B52" s="1678"/>
      <c r="C52" s="1678"/>
      <c r="D52" s="1678"/>
      <c r="E52" s="1678"/>
      <c r="F52" s="1678"/>
      <c r="G52" s="1678"/>
      <c r="H52" s="1678"/>
      <c r="I52" s="1678"/>
      <c r="J52" s="1678"/>
      <c r="K52" s="1678"/>
      <c r="L52" s="1678"/>
      <c r="M52" s="1678"/>
      <c r="N52" s="1678"/>
      <c r="O52" s="1678"/>
      <c r="P52" s="1678"/>
      <c r="Q52" s="1678"/>
    </row>
    <row r="53" spans="1:18">
      <c r="A53" s="1686" t="s">
        <v>803</v>
      </c>
      <c r="B53" s="1686"/>
      <c r="C53" s="1686"/>
      <c r="D53" s="1686"/>
      <c r="E53" s="1686"/>
      <c r="F53" s="1686"/>
      <c r="G53" s="1686"/>
      <c r="H53" s="1686"/>
      <c r="I53" s="1686"/>
      <c r="J53" s="1686"/>
      <c r="K53" s="1686"/>
      <c r="L53" s="1686"/>
      <c r="M53" s="1686"/>
      <c r="N53" s="1686"/>
      <c r="O53" s="1686"/>
      <c r="P53" s="1686"/>
      <c r="Q53" s="1686"/>
    </row>
    <row r="54" spans="1:18">
      <c r="A54" s="1686"/>
      <c r="B54" s="1686"/>
      <c r="C54" s="1686"/>
      <c r="D54" s="1686"/>
      <c r="E54" s="1686"/>
      <c r="F54" s="1686"/>
      <c r="G54" s="1686"/>
      <c r="H54" s="1686"/>
      <c r="I54" s="1686"/>
      <c r="J54" s="1686"/>
      <c r="K54" s="1686"/>
      <c r="L54" s="1686"/>
      <c r="M54" s="1686"/>
      <c r="N54" s="1686"/>
      <c r="O54" s="1686"/>
      <c r="P54" s="1686"/>
      <c r="Q54" s="1686"/>
    </row>
    <row r="55" spans="1:18" ht="13.6">
      <c r="A55" s="1686" t="s">
        <v>804</v>
      </c>
      <c r="B55" s="1686"/>
      <c r="C55" s="1686"/>
      <c r="D55" s="1686"/>
      <c r="E55" s="1686"/>
      <c r="F55" s="1686"/>
      <c r="G55" s="1686"/>
      <c r="H55" s="1686"/>
      <c r="I55" s="1686"/>
      <c r="J55" s="1686"/>
      <c r="K55" s="1686"/>
      <c r="L55" s="1686"/>
      <c r="M55" s="1686"/>
      <c r="N55" s="1686"/>
      <c r="O55" s="1686"/>
      <c r="P55" s="1686"/>
      <c r="Q55" s="1686"/>
    </row>
    <row r="56" spans="1:18" ht="30.75" customHeight="1">
      <c r="A56" s="1686" t="s">
        <v>805</v>
      </c>
      <c r="B56" s="1686"/>
      <c r="C56" s="1686"/>
      <c r="D56" s="1686"/>
      <c r="E56" s="1686"/>
      <c r="F56" s="1686"/>
      <c r="G56" s="1686"/>
      <c r="H56" s="1686"/>
      <c r="I56" s="1686"/>
      <c r="J56" s="1686"/>
      <c r="K56" s="1686"/>
      <c r="L56" s="1686"/>
      <c r="M56" s="1686"/>
      <c r="N56" s="1686"/>
      <c r="O56" s="1686"/>
      <c r="P56" s="1686"/>
      <c r="Q56" s="1686"/>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1"/>
  <sheetViews>
    <sheetView view="pageBreakPreview" zoomScale="85" zoomScaleNormal="70" zoomScaleSheetLayoutView="85" zoomScalePageLayoutView="50" workbookViewId="0">
      <selection activeCell="S163" sqref="S163"/>
    </sheetView>
  </sheetViews>
  <sheetFormatPr defaultColWidth="9.125" defaultRowHeight="12.9"/>
  <cols>
    <col min="1" max="1" width="13.875" style="304" customWidth="1"/>
    <col min="2" max="2" width="13.25" style="304" customWidth="1"/>
    <col min="3" max="3" width="67.875" style="304" customWidth="1"/>
    <col min="4" max="4" width="11.75" style="304" customWidth="1"/>
    <col min="5" max="5" width="6.25" style="304" bestFit="1" customWidth="1"/>
    <col min="6" max="6" width="13.125" style="304" bestFit="1" customWidth="1"/>
    <col min="7" max="7" width="39.125" style="304" bestFit="1" customWidth="1"/>
    <col min="8" max="8" width="20" style="475" bestFit="1" customWidth="1"/>
    <col min="9" max="9" width="14.25" style="304" customWidth="1"/>
    <col min="10" max="10" width="11" style="304" bestFit="1" customWidth="1"/>
    <col min="11" max="11" width="2.375" style="304" bestFit="1" customWidth="1"/>
    <col min="12" max="12" width="18.125" style="476" bestFit="1" customWidth="1"/>
    <col min="13" max="13" width="11" style="476" bestFit="1" customWidth="1"/>
    <col min="14" max="14" width="2.375" style="476" customWidth="1"/>
    <col min="15" max="15" width="19.375" style="476" bestFit="1" customWidth="1"/>
    <col min="16" max="16" width="3.875" style="476" bestFit="1" customWidth="1"/>
    <col min="17" max="17" width="19.375" style="476" customWidth="1"/>
    <col min="18" max="18" width="15.625" style="304" customWidth="1"/>
    <col min="19" max="19" width="24" style="477" customWidth="1"/>
    <col min="20" max="20" width="20.25" style="304" bestFit="1" customWidth="1"/>
    <col min="21" max="21" width="26.75" style="304" customWidth="1"/>
    <col min="22" max="22" width="14.375" style="304" customWidth="1"/>
    <col min="23" max="23" width="23.375" style="304" bestFit="1" customWidth="1"/>
    <col min="24" max="24" width="18" style="304" customWidth="1"/>
    <col min="25" max="25" width="9.125" style="304"/>
    <col min="26" max="26" width="19.125" style="304" bestFit="1" customWidth="1"/>
    <col min="27" max="27" width="19.875" style="304" bestFit="1" customWidth="1"/>
    <col min="28" max="28" width="10.125" style="304" bestFit="1" customWidth="1"/>
    <col min="29" max="16384" width="9.125" style="304"/>
  </cols>
  <sheetData>
    <row r="1" spans="1:27" s="831" customFormat="1" ht="14.3">
      <c r="A1" s="1427" t="s">
        <v>750</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row>
    <row r="2" spans="1:27" s="831" customFormat="1" ht="14.3">
      <c r="A2" s="1427" t="s">
        <v>806</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row>
    <row r="3" spans="1:27" s="831" customFormat="1" ht="14.3"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49999999999997" customHeight="1" thickBot="1">
      <c r="A4" s="1474" t="s">
        <v>0</v>
      </c>
      <c r="B4" s="1410" t="s">
        <v>1</v>
      </c>
      <c r="C4" s="1710" t="s">
        <v>453</v>
      </c>
      <c r="D4" s="1609"/>
      <c r="E4" s="1492"/>
      <c r="F4" s="1410" t="s">
        <v>452</v>
      </c>
      <c r="G4" s="1410" t="s">
        <v>598</v>
      </c>
      <c r="H4" s="1743" t="s">
        <v>807</v>
      </c>
      <c r="I4" s="1405" t="s">
        <v>455</v>
      </c>
      <c r="J4" s="1608" t="s">
        <v>808</v>
      </c>
      <c r="K4" s="1609"/>
      <c r="L4" s="1610"/>
      <c r="M4" s="1608" t="s">
        <v>809</v>
      </c>
      <c r="N4" s="1609"/>
      <c r="O4" s="1610"/>
      <c r="P4" s="1608" t="s">
        <v>810</v>
      </c>
      <c r="Q4" s="1610"/>
      <c r="R4" s="1474" t="s">
        <v>647</v>
      </c>
      <c r="S4" s="1750"/>
      <c r="T4" s="1751" t="s">
        <v>811</v>
      </c>
      <c r="U4" s="1488"/>
      <c r="V4" s="1711" t="s">
        <v>812</v>
      </c>
      <c r="W4" s="1712"/>
      <c r="X4" s="1713"/>
    </row>
    <row r="5" spans="1:27" s="831" customFormat="1" ht="45.7" customHeight="1" thickBot="1">
      <c r="A5" s="1475"/>
      <c r="B5" s="1334"/>
      <c r="C5" s="743" t="s">
        <v>602</v>
      </c>
      <c r="D5" s="744" t="s">
        <v>296</v>
      </c>
      <c r="E5" s="743" t="s">
        <v>297</v>
      </c>
      <c r="F5" s="1334"/>
      <c r="G5" s="1334"/>
      <c r="H5" s="1744"/>
      <c r="I5" s="1406"/>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48">
        <v>40193</v>
      </c>
      <c r="S6" s="1749">
        <v>156250000</v>
      </c>
      <c r="T6" s="1738">
        <v>0</v>
      </c>
      <c r="U6" s="1752"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21"/>
      <c r="S7" s="1726"/>
      <c r="T7" s="1728"/>
      <c r="U7" s="1719"/>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20">
        <v>40190</v>
      </c>
      <c r="S9" s="1725">
        <v>166000000</v>
      </c>
      <c r="T9" s="1727">
        <v>0</v>
      </c>
      <c r="U9" s="1736"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21"/>
      <c r="S10" s="1726"/>
      <c r="T10" s="1728"/>
      <c r="U10" s="1737"/>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20">
        <v>40997</v>
      </c>
      <c r="S29" s="1722">
        <v>161386869.61000001</v>
      </c>
      <c r="T29" s="1583">
        <f t="shared" si="0"/>
        <v>0</v>
      </c>
      <c r="U29" s="1717"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29"/>
      <c r="S30" s="1730"/>
      <c r="T30" s="1584"/>
      <c r="U30" s="1718"/>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29"/>
      <c r="S31" s="1730"/>
      <c r="T31" s="1584"/>
      <c r="U31" s="1718"/>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29"/>
      <c r="S32" s="1730"/>
      <c r="T32" s="1584"/>
      <c r="U32" s="1718"/>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21"/>
      <c r="S33" s="1345"/>
      <c r="T33" s="1585"/>
      <c r="U33" s="1719"/>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20">
        <v>40982</v>
      </c>
      <c r="S51" s="1731">
        <v>284468750.31999999</v>
      </c>
      <c r="T51" s="1583">
        <f t="shared" si="1"/>
        <v>0</v>
      </c>
      <c r="U51" s="1739"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29"/>
      <c r="S52" s="1732"/>
      <c r="T52" s="1584"/>
      <c r="U52" s="1740"/>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29"/>
      <c r="S53" s="1732"/>
      <c r="T53" s="1584"/>
      <c r="U53" s="1740"/>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29"/>
      <c r="S54" s="1732"/>
      <c r="T54" s="1584"/>
      <c r="U54" s="1740"/>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21"/>
      <c r="S55" s="1733"/>
      <c r="T55" s="1585"/>
      <c r="U55" s="1741"/>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20">
        <v>41346</v>
      </c>
      <c r="S60" s="1722">
        <v>243459145.19</v>
      </c>
      <c r="T60" s="1723">
        <f>T59-S60</f>
        <v>0</v>
      </c>
      <c r="U60" s="1717"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21"/>
      <c r="S61" s="1345"/>
      <c r="T61" s="1724"/>
      <c r="U61" s="1719"/>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20">
        <v>41298</v>
      </c>
      <c r="S67" s="1722">
        <v>341479690.19</v>
      </c>
      <c r="T67" s="1714">
        <f>T66-S67</f>
        <v>0</v>
      </c>
      <c r="U67" s="1739"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21"/>
      <c r="S68" s="1345"/>
      <c r="T68" s="1716"/>
      <c r="U68" s="1741"/>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20">
        <v>41151</v>
      </c>
      <c r="S77" s="1722">
        <v>292454479.89999998</v>
      </c>
      <c r="T77" s="1745">
        <f t="shared" si="2"/>
        <v>0</v>
      </c>
      <c r="U77" s="1717"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29"/>
      <c r="S78" s="1730"/>
      <c r="T78" s="1746"/>
      <c r="U78" s="1718"/>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29"/>
      <c r="S79" s="1730"/>
      <c r="T79" s="1746"/>
      <c r="U79" s="1718"/>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29"/>
      <c r="S80" s="1730"/>
      <c r="T80" s="1746"/>
      <c r="U80" s="1718"/>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29"/>
      <c r="S81" s="1730"/>
      <c r="T81" s="1746"/>
      <c r="U81" s="1718"/>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21"/>
      <c r="S82" s="1345"/>
      <c r="T82" s="1747"/>
      <c r="U82" s="1719"/>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29">
        <v>41143</v>
      </c>
      <c r="S94" s="1730">
        <v>583467338.61000001</v>
      </c>
      <c r="T94" s="1715">
        <f>T92-S94</f>
        <v>0</v>
      </c>
      <c r="U94" s="1734"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21"/>
      <c r="S95" s="1345"/>
      <c r="T95" s="1716"/>
      <c r="U95" s="1735"/>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20">
        <v>41218</v>
      </c>
      <c r="S99" s="1722">
        <v>419026438.77999997</v>
      </c>
      <c r="T99" s="1714">
        <f>T98-S99</f>
        <v>0</v>
      </c>
      <c r="U99" s="1717"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29"/>
      <c r="S100" s="1730"/>
      <c r="T100" s="1715"/>
      <c r="U100" s="1718"/>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21"/>
      <c r="S101" s="1345"/>
      <c r="T101" s="1716"/>
      <c r="U101" s="1719"/>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20">
        <v>41200</v>
      </c>
      <c r="S108" s="1722">
        <v>794459373.71000004</v>
      </c>
      <c r="T108" s="1714">
        <f t="shared" si="4"/>
        <v>0</v>
      </c>
      <c r="U108" s="1739"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29"/>
      <c r="S109" s="1730"/>
      <c r="T109" s="1715"/>
      <c r="U109" s="1740"/>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21"/>
      <c r="S110" s="1345"/>
      <c r="T110" s="1716"/>
      <c r="U110" s="1741"/>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20">
        <v>41326</v>
      </c>
      <c r="S122" s="1722">
        <v>6862425.4000000004</v>
      </c>
      <c r="T122" s="1714">
        <f>ROUND(T121-S122,0)</f>
        <v>0</v>
      </c>
      <c r="U122" s="1513"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29"/>
      <c r="S123" s="1730"/>
      <c r="T123" s="1715"/>
      <c r="U123" s="1753"/>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29"/>
      <c r="S124" s="1730"/>
      <c r="T124" s="1715"/>
      <c r="U124" s="1753"/>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29"/>
      <c r="S125" s="1730"/>
      <c r="T125" s="1715"/>
      <c r="U125" s="1753"/>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29"/>
      <c r="S126" s="1730"/>
      <c r="T126" s="1715"/>
      <c r="U126" s="1753"/>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29"/>
      <c r="S127" s="1730"/>
      <c r="T127" s="1715"/>
      <c r="U127" s="1753"/>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29"/>
      <c r="S128" s="1730"/>
      <c r="T128" s="1715"/>
      <c r="U128" s="1753"/>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29"/>
      <c r="S129" s="1730"/>
      <c r="T129" s="1715"/>
      <c r="U129" s="1753"/>
      <c r="V129" s="637">
        <v>43077</v>
      </c>
      <c r="W129" s="444" t="s">
        <v>3001</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21"/>
      <c r="S130" s="1345"/>
      <c r="T130" s="1716"/>
      <c r="U130" s="1533"/>
      <c r="V130" s="637">
        <v>43420</v>
      </c>
      <c r="W130" s="444" t="s">
        <v>3002</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20">
        <v>41319</v>
      </c>
      <c r="S141" s="1722">
        <v>201075230.44999999</v>
      </c>
      <c r="T141" s="1714">
        <f>T140-S141</f>
        <v>0</v>
      </c>
      <c r="U141" s="1717"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29"/>
      <c r="S142" s="1730"/>
      <c r="T142" s="1715"/>
      <c r="U142" s="1718"/>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29"/>
      <c r="S143" s="1730"/>
      <c r="T143" s="1715"/>
      <c r="U143" s="1718"/>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29"/>
      <c r="S144" s="1730"/>
      <c r="T144" s="1715"/>
      <c r="U144" s="1718"/>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29"/>
      <c r="S145" s="1730"/>
      <c r="T145" s="1715"/>
      <c r="U145" s="1718"/>
      <c r="V145" s="637">
        <v>43077</v>
      </c>
      <c r="W145" s="444" t="s">
        <v>3001</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29"/>
      <c r="S146" s="1730"/>
      <c r="T146" s="1715"/>
      <c r="U146" s="1718"/>
      <c r="V146" s="637">
        <v>43420</v>
      </c>
      <c r="W146" s="444" t="s">
        <v>3002</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20">
        <v>41201</v>
      </c>
      <c r="S153" s="1722">
        <v>122255549.79000001</v>
      </c>
      <c r="T153" s="1745">
        <f t="shared" si="7"/>
        <v>0</v>
      </c>
      <c r="U153" s="1513"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29"/>
      <c r="S154" s="1730"/>
      <c r="T154" s="1746"/>
      <c r="U154" s="1753"/>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29"/>
      <c r="S155" s="1730"/>
      <c r="T155" s="1746"/>
      <c r="U155" s="1753"/>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29"/>
      <c r="S156" s="1730"/>
      <c r="T156" s="1746"/>
      <c r="U156" s="1753"/>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29"/>
      <c r="S157" s="1730"/>
      <c r="T157" s="1746"/>
      <c r="U157" s="1753"/>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29"/>
      <c r="S158" s="1730"/>
      <c r="T158" s="1746"/>
      <c r="U158" s="1753"/>
      <c r="V158" s="637">
        <v>43465</v>
      </c>
      <c r="W158" s="444" t="s">
        <v>3003</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21"/>
      <c r="S159" s="1345"/>
      <c r="T159" s="1747"/>
      <c r="U159" s="1533"/>
      <c r="V159" s="637">
        <v>43840</v>
      </c>
      <c r="W159" s="444" t="s">
        <v>3077</v>
      </c>
      <c r="X159" s="322">
        <v>125532.13</v>
      </c>
    </row>
    <row r="160" spans="1:24" s="831" customFormat="1" ht="29.25" customHeight="1">
      <c r="A160" s="964">
        <v>2</v>
      </c>
      <c r="B160" s="899">
        <v>40121</v>
      </c>
      <c r="C160" s="714" t="s">
        <v>836</v>
      </c>
      <c r="D160" s="713" t="s">
        <v>607</v>
      </c>
      <c r="E160" s="964" t="s">
        <v>289</v>
      </c>
      <c r="F160" s="878" t="s">
        <v>466</v>
      </c>
      <c r="G160" s="713" t="s">
        <v>820</v>
      </c>
      <c r="H160" s="591">
        <v>2222222222.2199998</v>
      </c>
      <c r="I160" s="861" t="s">
        <v>468</v>
      </c>
      <c r="J160" s="981">
        <v>40259</v>
      </c>
      <c r="K160" s="964">
        <v>6</v>
      </c>
      <c r="L160" s="425">
        <v>2488875000</v>
      </c>
      <c r="M160" s="424">
        <v>40375</v>
      </c>
      <c r="N160" s="712"/>
      <c r="O160" s="425">
        <v>1241156515.72</v>
      </c>
      <c r="P160" s="907"/>
      <c r="Q160" s="447">
        <v>1241000000</v>
      </c>
      <c r="R160" s="711">
        <v>40676</v>
      </c>
      <c r="S160" s="678">
        <v>13531529.58</v>
      </c>
      <c r="T160" s="710">
        <f>Q160-S160</f>
        <v>1227468470.4200001</v>
      </c>
      <c r="U160" s="604" t="s">
        <v>820</v>
      </c>
      <c r="V160" s="709"/>
      <c r="W160" s="856"/>
      <c r="X160" s="322"/>
    </row>
    <row r="161" spans="1:24" s="831" customFormat="1" ht="29.25" customHeight="1">
      <c r="A161" s="965"/>
      <c r="B161" s="900"/>
      <c r="C161" s="453"/>
      <c r="D161" s="420"/>
      <c r="E161" s="965"/>
      <c r="F161" s="879"/>
      <c r="G161" s="420"/>
      <c r="H161" s="421"/>
      <c r="I161" s="924"/>
      <c r="J161" s="982"/>
      <c r="K161" s="965"/>
      <c r="L161" s="445"/>
      <c r="M161" s="418"/>
      <c r="N161" s="419"/>
      <c r="O161" s="417"/>
      <c r="P161" s="934"/>
      <c r="Q161" s="417"/>
      <c r="R161" s="711">
        <v>41121</v>
      </c>
      <c r="S161" s="678">
        <v>618750000</v>
      </c>
      <c r="T161" s="710">
        <f t="shared" ref="T161:T167" si="8">T160-S161</f>
        <v>608718470.42000008</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41130</v>
      </c>
      <c r="S162" s="678">
        <v>151006173</v>
      </c>
      <c r="T162" s="710">
        <f t="shared" si="8"/>
        <v>457712297.42000008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41135</v>
      </c>
      <c r="S163" s="678">
        <v>11008652</v>
      </c>
      <c r="T163" s="710">
        <f t="shared" si="8"/>
        <v>446703645.42000008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17"/>
      <c r="M164" s="418"/>
      <c r="N164" s="419"/>
      <c r="O164" s="417"/>
      <c r="P164" s="934"/>
      <c r="Q164" s="417"/>
      <c r="R164" s="711">
        <v>41144</v>
      </c>
      <c r="S164" s="678">
        <v>160493230</v>
      </c>
      <c r="T164" s="710">
        <f t="shared" si="8"/>
        <v>286210415.42000008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45"/>
      <c r="M165" s="418"/>
      <c r="N165" s="419"/>
      <c r="O165" s="417"/>
      <c r="P165" s="934"/>
      <c r="Q165" s="417"/>
      <c r="R165" s="711">
        <v>41150</v>
      </c>
      <c r="S165" s="678">
        <v>103706836</v>
      </c>
      <c r="T165" s="710">
        <f t="shared" si="8"/>
        <v>182503579.42000008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41169</v>
      </c>
      <c r="S166" s="678">
        <v>20637409.699999999</v>
      </c>
      <c r="T166" s="710">
        <f t="shared" si="8"/>
        <v>161866169.72000009</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17"/>
      <c r="M167" s="418"/>
      <c r="N167" s="419"/>
      <c r="O167" s="417"/>
      <c r="P167" s="934"/>
      <c r="Q167" s="417"/>
      <c r="R167" s="1720">
        <v>41173</v>
      </c>
      <c r="S167" s="1722">
        <v>161866169.72</v>
      </c>
      <c r="T167" s="1714">
        <f t="shared" si="8"/>
        <v>0</v>
      </c>
      <c r="U167" s="1742" t="s">
        <v>821</v>
      </c>
      <c r="V167" s="637">
        <v>41201</v>
      </c>
      <c r="W167" s="444" t="s">
        <v>827</v>
      </c>
      <c r="X167" s="322">
        <v>6789287.0700000003</v>
      </c>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29"/>
      <c r="S168" s="1730"/>
      <c r="T168" s="1715"/>
      <c r="U168" s="1734"/>
      <c r="V168" s="637">
        <v>41215</v>
      </c>
      <c r="W168" s="444" t="s">
        <v>827</v>
      </c>
      <c r="X168" s="322">
        <v>3718768.59</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29"/>
      <c r="S169" s="1730"/>
      <c r="T169" s="1715"/>
      <c r="U169" s="1734"/>
      <c r="V169" s="637">
        <v>41264</v>
      </c>
      <c r="W169" s="444" t="s">
        <v>827</v>
      </c>
      <c r="X169" s="322">
        <v>13750.07</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131"/>
      <c r="R170" s="1729"/>
      <c r="S170" s="1730"/>
      <c r="T170" s="1715"/>
      <c r="U170" s="1734"/>
      <c r="V170" s="637">
        <v>41619</v>
      </c>
      <c r="W170" s="444" t="s">
        <v>834</v>
      </c>
      <c r="X170" s="322">
        <v>1884.31</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29"/>
      <c r="S171" s="1730"/>
      <c r="T171" s="1715"/>
      <c r="U171" s="1734"/>
      <c r="V171" s="637">
        <v>42032</v>
      </c>
      <c r="W171" s="444" t="s">
        <v>837</v>
      </c>
      <c r="X171" s="322">
        <v>1544.19</v>
      </c>
    </row>
    <row r="172" spans="1:24" s="1101" customFormat="1" ht="29.25" customHeight="1">
      <c r="A172" s="1102"/>
      <c r="B172" s="1100"/>
      <c r="C172" s="453"/>
      <c r="D172" s="420"/>
      <c r="E172" s="1102"/>
      <c r="F172" s="1097"/>
      <c r="G172" s="420"/>
      <c r="H172" s="421"/>
      <c r="I172" s="1098"/>
      <c r="J172" s="1103"/>
      <c r="K172" s="1102"/>
      <c r="L172" s="417"/>
      <c r="M172" s="418"/>
      <c r="N172" s="419"/>
      <c r="O172" s="417"/>
      <c r="P172" s="1099"/>
      <c r="Q172" s="131"/>
      <c r="R172" s="1729"/>
      <c r="S172" s="1730"/>
      <c r="T172" s="1715"/>
      <c r="U172" s="1734"/>
      <c r="V172" s="637">
        <v>43465</v>
      </c>
      <c r="W172" s="444" t="s">
        <v>3003</v>
      </c>
      <c r="X172" s="322">
        <v>4537.54</v>
      </c>
    </row>
    <row r="173" spans="1:24" s="831" customFormat="1" ht="29.25" customHeight="1">
      <c r="A173" s="965"/>
      <c r="B173" s="900"/>
      <c r="C173" s="453"/>
      <c r="D173" s="420"/>
      <c r="E173" s="965"/>
      <c r="F173" s="879"/>
      <c r="G173" s="420"/>
      <c r="H173" s="421"/>
      <c r="I173" s="924"/>
      <c r="J173" s="982"/>
      <c r="K173" s="965"/>
      <c r="L173" s="417"/>
      <c r="M173" s="418"/>
      <c r="N173" s="419"/>
      <c r="O173" s="417"/>
      <c r="P173" s="934"/>
      <c r="Q173" s="131"/>
      <c r="R173" s="1721"/>
      <c r="S173" s="1345"/>
      <c r="T173" s="1716"/>
      <c r="U173" s="1735"/>
      <c r="V173" s="637">
        <v>43840</v>
      </c>
      <c r="W173" s="444" t="s">
        <v>3077</v>
      </c>
      <c r="X173" s="322">
        <v>3138.33</v>
      </c>
    </row>
    <row r="174" spans="1:24" s="831" customFormat="1" ht="29.25" customHeight="1">
      <c r="A174" s="964">
        <v>1</v>
      </c>
      <c r="B174" s="899">
        <v>40142</v>
      </c>
      <c r="C174" s="714" t="s">
        <v>838</v>
      </c>
      <c r="D174" s="713" t="s">
        <v>607</v>
      </c>
      <c r="E174" s="964" t="s">
        <v>289</v>
      </c>
      <c r="F174" s="878" t="s">
        <v>466</v>
      </c>
      <c r="G174" s="713" t="s">
        <v>817</v>
      </c>
      <c r="H174" s="591">
        <v>1111111111.1099999</v>
      </c>
      <c r="I174" s="861" t="s">
        <v>468</v>
      </c>
      <c r="J174" s="981">
        <v>40259</v>
      </c>
      <c r="K174" s="964">
        <v>6</v>
      </c>
      <c r="L174" s="425">
        <v>1244437500</v>
      </c>
      <c r="M174" s="424">
        <v>40375</v>
      </c>
      <c r="N174" s="712"/>
      <c r="O174" s="425">
        <v>474550000</v>
      </c>
      <c r="P174" s="907"/>
      <c r="Q174" s="447">
        <v>474550000</v>
      </c>
      <c r="R174" s="711">
        <v>41169</v>
      </c>
      <c r="S174" s="678">
        <v>74499627.5</v>
      </c>
      <c r="T174" s="710">
        <f>Q174-S174</f>
        <v>400050372.5</v>
      </c>
      <c r="U174" s="715" t="s">
        <v>823</v>
      </c>
      <c r="V174" s="709"/>
      <c r="W174" s="856"/>
      <c r="X174" s="322"/>
    </row>
    <row r="175" spans="1:24" s="831" customFormat="1" ht="29.25" customHeight="1">
      <c r="A175" s="965"/>
      <c r="B175" s="900"/>
      <c r="C175" s="453"/>
      <c r="D175" s="420"/>
      <c r="E175" s="965"/>
      <c r="F175" s="879"/>
      <c r="G175" s="420"/>
      <c r="H175" s="421"/>
      <c r="I175" s="924"/>
      <c r="J175" s="982"/>
      <c r="K175" s="965"/>
      <c r="L175" s="445"/>
      <c r="M175" s="418"/>
      <c r="N175" s="419"/>
      <c r="O175" s="417"/>
      <c r="P175" s="934"/>
      <c r="Q175" s="417"/>
      <c r="R175" s="711">
        <v>41228</v>
      </c>
      <c r="S175" s="678">
        <v>59787458.82</v>
      </c>
      <c r="T175" s="710">
        <f t="shared" ref="T175:T180" si="9">T174-S175</f>
        <v>340262913.68000001</v>
      </c>
      <c r="U175" s="715" t="s">
        <v>823</v>
      </c>
      <c r="V175" s="709"/>
      <c r="W175" s="856"/>
      <c r="X175" s="322"/>
    </row>
    <row r="176" spans="1:24" s="831" customFormat="1" ht="29.25" customHeight="1">
      <c r="A176" s="965"/>
      <c r="B176" s="900"/>
      <c r="C176" s="453"/>
      <c r="D176" s="420"/>
      <c r="E176" s="965"/>
      <c r="F176" s="879"/>
      <c r="G176" s="420"/>
      <c r="H176" s="421"/>
      <c r="I176" s="924"/>
      <c r="J176" s="982"/>
      <c r="K176" s="965"/>
      <c r="L176" s="445"/>
      <c r="M176" s="418"/>
      <c r="N176" s="419"/>
      <c r="O176" s="417"/>
      <c r="P176" s="934"/>
      <c r="Q176" s="417"/>
      <c r="R176" s="711">
        <v>41257</v>
      </c>
      <c r="S176" s="678">
        <v>40459092.240000002</v>
      </c>
      <c r="T176" s="710">
        <f t="shared" si="9"/>
        <v>299803821.44</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41289</v>
      </c>
      <c r="S177" s="678">
        <v>10409316.960000001</v>
      </c>
      <c r="T177" s="710">
        <f t="shared" si="9"/>
        <v>289394504.48000002</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41304</v>
      </c>
      <c r="S178" s="678">
        <v>219998900.00999999</v>
      </c>
      <c r="T178" s="710">
        <f t="shared" si="9"/>
        <v>69395604.470000029</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41330</v>
      </c>
      <c r="S179" s="678">
        <v>39026406.060000002</v>
      </c>
      <c r="T179" s="710">
        <f t="shared" si="9"/>
        <v>30369198.410000026</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1720">
        <v>41358</v>
      </c>
      <c r="S180" s="1722">
        <v>30369198.41</v>
      </c>
      <c r="T180" s="1714">
        <f t="shared" si="9"/>
        <v>0</v>
      </c>
      <c r="U180" s="1717" t="s">
        <v>823</v>
      </c>
      <c r="V180" s="637">
        <v>41358</v>
      </c>
      <c r="W180" s="444" t="s">
        <v>827</v>
      </c>
      <c r="X180" s="322">
        <v>164629826.59</v>
      </c>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1729"/>
      <c r="S181" s="1730"/>
      <c r="T181" s="1715"/>
      <c r="U181" s="1718"/>
      <c r="V181" s="637">
        <v>41380</v>
      </c>
      <c r="W181" s="444" t="s">
        <v>827</v>
      </c>
      <c r="X181" s="322">
        <v>71462103.760000005</v>
      </c>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29"/>
      <c r="S182" s="1730"/>
      <c r="T182" s="1715"/>
      <c r="U182" s="1718"/>
      <c r="V182" s="637">
        <v>41410</v>
      </c>
      <c r="W182" s="444" t="s">
        <v>827</v>
      </c>
      <c r="X182" s="322">
        <v>38536072.318826348</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29"/>
      <c r="S183" s="1730"/>
      <c r="T183" s="1715"/>
      <c r="U183" s="1718"/>
      <c r="V183" s="637">
        <v>41466</v>
      </c>
      <c r="W183" s="444" t="s">
        <v>827</v>
      </c>
      <c r="X183" s="322">
        <v>29999850</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29"/>
      <c r="S184" s="1730"/>
      <c r="T184" s="1715"/>
      <c r="U184" s="1718"/>
      <c r="V184" s="637">
        <v>41522</v>
      </c>
      <c r="W184" s="444" t="s">
        <v>827</v>
      </c>
      <c r="X184" s="322">
        <v>3999980</v>
      </c>
    </row>
    <row r="185" spans="1:24" s="831" customFormat="1" ht="29.25" customHeight="1">
      <c r="A185" s="965"/>
      <c r="B185" s="900"/>
      <c r="C185" s="453"/>
      <c r="D185" s="420"/>
      <c r="E185" s="965"/>
      <c r="F185" s="879"/>
      <c r="G185" s="420"/>
      <c r="H185" s="421"/>
      <c r="I185" s="924"/>
      <c r="J185" s="982"/>
      <c r="K185" s="965"/>
      <c r="L185" s="987"/>
      <c r="M185" s="395"/>
      <c r="N185" s="446"/>
      <c r="O185" s="443"/>
      <c r="P185" s="908"/>
      <c r="Q185" s="443"/>
      <c r="R185" s="1721"/>
      <c r="S185" s="1345"/>
      <c r="T185" s="1716"/>
      <c r="U185" s="1719"/>
      <c r="V185" s="637">
        <v>41635</v>
      </c>
      <c r="W185" s="444" t="s">
        <v>827</v>
      </c>
      <c r="X185" s="322">
        <v>5707723.3200000003</v>
      </c>
    </row>
    <row r="186" spans="1:24" s="831" customFormat="1" ht="29.25" customHeight="1">
      <c r="A186" s="964">
        <v>2</v>
      </c>
      <c r="B186" s="899">
        <v>40142</v>
      </c>
      <c r="C186" s="714" t="s">
        <v>838</v>
      </c>
      <c r="D186" s="713" t="s">
        <v>607</v>
      </c>
      <c r="E186" s="964" t="s">
        <v>289</v>
      </c>
      <c r="F186" s="878" t="s">
        <v>466</v>
      </c>
      <c r="G186" s="713" t="s">
        <v>820</v>
      </c>
      <c r="H186" s="591">
        <v>2222222222.2199998</v>
      </c>
      <c r="I186" s="861" t="s">
        <v>468</v>
      </c>
      <c r="J186" s="981">
        <v>40259</v>
      </c>
      <c r="K186" s="964">
        <v>6</v>
      </c>
      <c r="L186" s="425">
        <v>2488875000</v>
      </c>
      <c r="M186" s="424">
        <v>40375</v>
      </c>
      <c r="N186" s="712"/>
      <c r="O186" s="425">
        <v>949100000</v>
      </c>
      <c r="P186" s="907"/>
      <c r="Q186" s="447">
        <v>949000000</v>
      </c>
      <c r="R186" s="711">
        <v>41169</v>
      </c>
      <c r="S186" s="678">
        <v>149000000</v>
      </c>
      <c r="T186" s="710">
        <f>Q186-S186</f>
        <v>800000000</v>
      </c>
      <c r="U186" s="604" t="s">
        <v>820</v>
      </c>
      <c r="V186" s="709"/>
      <c r="W186" s="856"/>
      <c r="X186" s="322"/>
    </row>
    <row r="187" spans="1:24" s="831" customFormat="1" ht="29.25" customHeight="1">
      <c r="A187" s="965"/>
      <c r="B187" s="900"/>
      <c r="C187" s="453"/>
      <c r="D187" s="420"/>
      <c r="E187" s="965"/>
      <c r="F187" s="879"/>
      <c r="G187" s="420"/>
      <c r="H187" s="421"/>
      <c r="I187" s="924"/>
      <c r="J187" s="982"/>
      <c r="K187" s="965"/>
      <c r="L187" s="417"/>
      <c r="M187" s="418"/>
      <c r="N187" s="419"/>
      <c r="O187" s="417"/>
      <c r="P187" s="934"/>
      <c r="Q187" s="417"/>
      <c r="R187" s="440">
        <v>41228</v>
      </c>
      <c r="S187" s="678">
        <v>119575515.52</v>
      </c>
      <c r="T187" s="710">
        <f>T186-S187</f>
        <v>680424484.48000002</v>
      </c>
      <c r="U187" s="604" t="s">
        <v>820</v>
      </c>
      <c r="V187" s="709"/>
      <c r="W187" s="856"/>
      <c r="X187" s="322"/>
    </row>
    <row r="188" spans="1:24" s="831" customFormat="1" ht="28.7" customHeight="1">
      <c r="A188" s="965"/>
      <c r="B188" s="900"/>
      <c r="C188" s="453"/>
      <c r="D188" s="420"/>
      <c r="E188" s="965"/>
      <c r="F188" s="879"/>
      <c r="G188" s="420"/>
      <c r="H188" s="421"/>
      <c r="I188" s="924"/>
      <c r="J188" s="982"/>
      <c r="K188" s="965"/>
      <c r="L188" s="417"/>
      <c r="M188" s="418"/>
      <c r="N188" s="419"/>
      <c r="O188" s="417"/>
      <c r="P188" s="934"/>
      <c r="Q188" s="417"/>
      <c r="R188" s="440">
        <v>41233</v>
      </c>
      <c r="S188" s="678">
        <v>195000000</v>
      </c>
      <c r="T188" s="710">
        <f>T187-S188</f>
        <v>485424484.48000002</v>
      </c>
      <c r="U188" s="604" t="s">
        <v>820</v>
      </c>
      <c r="V188" s="709"/>
      <c r="W188" s="856"/>
      <c r="X188" s="322"/>
    </row>
    <row r="189" spans="1:24" s="831" customFormat="1" ht="28.7" customHeight="1">
      <c r="A189" s="965"/>
      <c r="B189" s="900"/>
      <c r="C189" s="453"/>
      <c r="D189" s="420"/>
      <c r="E189" s="965"/>
      <c r="F189" s="879"/>
      <c r="G189" s="420"/>
      <c r="H189" s="421"/>
      <c r="I189" s="924"/>
      <c r="J189" s="982"/>
      <c r="K189" s="965"/>
      <c r="L189" s="417"/>
      <c r="M189" s="418"/>
      <c r="N189" s="419"/>
      <c r="O189" s="417"/>
      <c r="P189" s="934"/>
      <c r="Q189" s="417"/>
      <c r="R189" s="440">
        <v>41257</v>
      </c>
      <c r="S189" s="678">
        <v>47755767.210000001</v>
      </c>
      <c r="T189" s="710">
        <f>T188-S189</f>
        <v>437668717.27000004</v>
      </c>
      <c r="U189" s="604" t="s">
        <v>820</v>
      </c>
      <c r="V189" s="709"/>
      <c r="W189" s="856"/>
      <c r="X189" s="322"/>
    </row>
    <row r="190" spans="1:24" s="831" customFormat="1" ht="28.7" customHeight="1">
      <c r="A190" s="965"/>
      <c r="B190" s="900"/>
      <c r="C190" s="453"/>
      <c r="D190" s="420"/>
      <c r="E190" s="965"/>
      <c r="F190" s="879"/>
      <c r="G190" s="420"/>
      <c r="H190" s="421"/>
      <c r="I190" s="924"/>
      <c r="J190" s="982"/>
      <c r="K190" s="965"/>
      <c r="L190" s="417"/>
      <c r="M190" s="418"/>
      <c r="N190" s="419"/>
      <c r="O190" s="417"/>
      <c r="P190" s="934"/>
      <c r="Q190" s="417"/>
      <c r="R190" s="440">
        <v>41289</v>
      </c>
      <c r="S190" s="678">
        <v>62456214.060000002</v>
      </c>
      <c r="T190" s="710">
        <f>T189-S190</f>
        <v>375212503.21000004</v>
      </c>
      <c r="U190" s="604" t="s">
        <v>820</v>
      </c>
      <c r="V190" s="709"/>
      <c r="W190" s="856"/>
      <c r="X190" s="322"/>
    </row>
    <row r="191" spans="1:24" s="831" customFormat="1" ht="28.7" customHeight="1">
      <c r="A191" s="442"/>
      <c r="B191" s="923"/>
      <c r="C191" s="454"/>
      <c r="D191" s="394"/>
      <c r="E191" s="442"/>
      <c r="F191" s="880"/>
      <c r="G191" s="394"/>
      <c r="H191" s="58"/>
      <c r="I191" s="862"/>
      <c r="J191" s="983"/>
      <c r="K191" s="442"/>
      <c r="L191" s="443"/>
      <c r="M191" s="395"/>
      <c r="N191" s="446"/>
      <c r="O191" s="443"/>
      <c r="P191" s="908"/>
      <c r="Q191" s="443"/>
      <c r="R191" s="767"/>
      <c r="S191" s="767"/>
      <c r="T191" s="767"/>
      <c r="U191" s="767"/>
      <c r="V191" s="637">
        <v>41380</v>
      </c>
      <c r="W191" s="444" t="s">
        <v>827</v>
      </c>
      <c r="X191" s="322">
        <v>7143339.7199999997</v>
      </c>
    </row>
    <row r="192" spans="1:24" s="831" customFormat="1" ht="28.7" customHeight="1">
      <c r="A192" s="965">
        <v>1</v>
      </c>
      <c r="B192" s="900">
        <v>40165</v>
      </c>
      <c r="C192" s="453" t="s">
        <v>839</v>
      </c>
      <c r="D192" s="420" t="s">
        <v>607</v>
      </c>
      <c r="E192" s="965" t="s">
        <v>289</v>
      </c>
      <c r="F192" s="879" t="s">
        <v>466</v>
      </c>
      <c r="G192" s="420" t="s">
        <v>817</v>
      </c>
      <c r="H192" s="421">
        <v>1111111111.1099999</v>
      </c>
      <c r="I192" s="924" t="s">
        <v>468</v>
      </c>
      <c r="J192" s="982">
        <v>40259</v>
      </c>
      <c r="K192" s="965">
        <v>6</v>
      </c>
      <c r="L192" s="417">
        <v>1244437500</v>
      </c>
      <c r="M192" s="418">
        <v>40375</v>
      </c>
      <c r="N192" s="419"/>
      <c r="O192" s="417">
        <v>1160784100</v>
      </c>
      <c r="P192" s="934"/>
      <c r="Q192" s="131">
        <v>555904632.70000005</v>
      </c>
      <c r="R192" s="1729">
        <v>41298</v>
      </c>
      <c r="S192" s="1730">
        <v>375212503.20999998</v>
      </c>
      <c r="T192" s="1715">
        <f>T190-S192</f>
        <v>0</v>
      </c>
      <c r="U192" s="1734" t="s">
        <v>821</v>
      </c>
      <c r="V192" s="391">
        <v>41410</v>
      </c>
      <c r="W192" s="444" t="s">
        <v>827</v>
      </c>
      <c r="X192" s="322">
        <v>963411.44202934124</v>
      </c>
    </row>
    <row r="193" spans="1:24" s="831" customFormat="1" ht="28.7" customHeight="1">
      <c r="A193" s="965"/>
      <c r="B193" s="900"/>
      <c r="C193" s="453"/>
      <c r="D193" s="420"/>
      <c r="E193" s="965"/>
      <c r="F193" s="879"/>
      <c r="G193" s="420"/>
      <c r="H193" s="421"/>
      <c r="I193" s="924"/>
      <c r="J193" s="982"/>
      <c r="K193" s="965"/>
      <c r="L193" s="417"/>
      <c r="M193" s="418"/>
      <c r="N193" s="419"/>
      <c r="O193" s="417"/>
      <c r="P193" s="934"/>
      <c r="Q193" s="417"/>
      <c r="R193" s="1729"/>
      <c r="S193" s="1730"/>
      <c r="T193" s="1715"/>
      <c r="U193" s="1734"/>
      <c r="V193" s="637">
        <v>41466</v>
      </c>
      <c r="W193" s="444" t="s">
        <v>827</v>
      </c>
      <c r="X193" s="322">
        <v>750003.75</v>
      </c>
    </row>
    <row r="194" spans="1:24" s="831" customFormat="1" ht="28.7" customHeight="1">
      <c r="A194" s="965"/>
      <c r="B194" s="900"/>
      <c r="C194" s="453"/>
      <c r="D194" s="420"/>
      <c r="E194" s="965"/>
      <c r="F194" s="879"/>
      <c r="G194" s="420"/>
      <c r="H194" s="421"/>
      <c r="I194" s="924"/>
      <c r="J194" s="982"/>
      <c r="K194" s="965"/>
      <c r="L194" s="417"/>
      <c r="M194" s="418"/>
      <c r="N194" s="419"/>
      <c r="O194" s="417"/>
      <c r="P194" s="934"/>
      <c r="Q194" s="417"/>
      <c r="R194" s="1729"/>
      <c r="S194" s="1730"/>
      <c r="T194" s="1715"/>
      <c r="U194" s="1734"/>
      <c r="V194" s="637">
        <v>41522</v>
      </c>
      <c r="W194" s="444" t="s">
        <v>827</v>
      </c>
      <c r="X194" s="322">
        <v>100000.5</v>
      </c>
    </row>
    <row r="195" spans="1:24" s="831" customFormat="1" ht="28.7" customHeight="1">
      <c r="A195" s="965"/>
      <c r="B195" s="900"/>
      <c r="C195" s="453"/>
      <c r="D195" s="420"/>
      <c r="E195" s="965"/>
      <c r="F195" s="879"/>
      <c r="G195" s="420"/>
      <c r="H195" s="421"/>
      <c r="I195" s="924"/>
      <c r="J195" s="982"/>
      <c r="K195" s="965"/>
      <c r="L195" s="417"/>
      <c r="M195" s="418"/>
      <c r="N195" s="419"/>
      <c r="O195" s="417"/>
      <c r="P195" s="934"/>
      <c r="Q195" s="417"/>
      <c r="R195" s="1729"/>
      <c r="S195" s="1730"/>
      <c r="T195" s="1715"/>
      <c r="U195" s="1734"/>
      <c r="V195" s="637">
        <v>41635</v>
      </c>
      <c r="W195" s="444" t="s">
        <v>827</v>
      </c>
      <c r="X195" s="322">
        <v>142168.42000000001</v>
      </c>
    </row>
    <row r="196" spans="1:24" s="831" customFormat="1" ht="28.7" customHeight="1">
      <c r="A196" s="965"/>
      <c r="B196" s="900"/>
      <c r="C196" s="453"/>
      <c r="D196" s="420"/>
      <c r="E196" s="965"/>
      <c r="F196" s="879"/>
      <c r="G196" s="420"/>
      <c r="H196" s="421"/>
      <c r="I196" s="924"/>
      <c r="J196" s="982"/>
      <c r="K196" s="965"/>
      <c r="L196" s="417"/>
      <c r="M196" s="418"/>
      <c r="N196" s="419"/>
      <c r="O196" s="417"/>
      <c r="P196" s="934"/>
      <c r="Q196" s="417"/>
      <c r="R196" s="711">
        <v>40739</v>
      </c>
      <c r="S196" s="678">
        <v>39499802.5</v>
      </c>
      <c r="T196" s="716">
        <f>Q192-S196</f>
        <v>516404830.20000005</v>
      </c>
      <c r="U196" s="715" t="s">
        <v>823</v>
      </c>
      <c r="V196" s="637"/>
      <c r="W196" s="444"/>
      <c r="X196" s="322"/>
    </row>
    <row r="197" spans="1:24" s="831" customFormat="1" ht="28.7" customHeight="1">
      <c r="A197" s="965"/>
      <c r="B197" s="900"/>
      <c r="C197" s="453"/>
      <c r="D197" s="420"/>
      <c r="E197" s="965"/>
      <c r="F197" s="879"/>
      <c r="G197" s="420"/>
      <c r="H197" s="421"/>
      <c r="I197" s="924"/>
      <c r="J197" s="982"/>
      <c r="K197" s="965"/>
      <c r="L197" s="417"/>
      <c r="M197" s="418"/>
      <c r="N197" s="419"/>
      <c r="O197" s="417"/>
      <c r="P197" s="934"/>
      <c r="Q197" s="131"/>
      <c r="R197" s="440">
        <v>40982</v>
      </c>
      <c r="S197" s="678">
        <v>39387753.479999997</v>
      </c>
      <c r="T197" s="716">
        <f t="shared" ref="T197:T206" si="10">T196-S197</f>
        <v>477017076.72000003</v>
      </c>
      <c r="U197" s="715" t="s">
        <v>823</v>
      </c>
      <c r="V197" s="709"/>
      <c r="W197" s="856"/>
      <c r="X197" s="322"/>
    </row>
    <row r="198" spans="1:24" s="831" customFormat="1" ht="28.7" customHeight="1">
      <c r="A198" s="965"/>
      <c r="B198" s="900"/>
      <c r="C198" s="453"/>
      <c r="D198" s="420"/>
      <c r="E198" s="965"/>
      <c r="F198" s="879"/>
      <c r="G198" s="420"/>
      <c r="H198" s="421"/>
      <c r="I198" s="924"/>
      <c r="J198" s="982"/>
      <c r="K198" s="965"/>
      <c r="L198" s="417"/>
      <c r="M198" s="418"/>
      <c r="N198" s="419"/>
      <c r="O198" s="417"/>
      <c r="P198" s="934"/>
      <c r="Q198" s="131"/>
      <c r="R198" s="711">
        <v>41169</v>
      </c>
      <c r="S198" s="678">
        <v>22111961.190000001</v>
      </c>
      <c r="T198" s="716">
        <f t="shared" si="10"/>
        <v>454905115.53000003</v>
      </c>
      <c r="U198" s="715" t="s">
        <v>823</v>
      </c>
      <c r="V198" s="709"/>
      <c r="W198" s="856"/>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711">
        <v>41197</v>
      </c>
      <c r="S199" s="678">
        <v>32496971.82</v>
      </c>
      <c r="T199" s="716">
        <f t="shared" si="10"/>
        <v>422408143.71000004</v>
      </c>
      <c r="U199" s="715" t="s">
        <v>831</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41228</v>
      </c>
      <c r="S200" s="678">
        <v>111539535.92</v>
      </c>
      <c r="T200" s="716">
        <f t="shared" si="10"/>
        <v>310868607.79000002</v>
      </c>
      <c r="U200" s="715" t="s">
        <v>831</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41257</v>
      </c>
      <c r="S201" s="678">
        <v>55540026.450000003</v>
      </c>
      <c r="T201" s="716">
        <f t="shared" si="10"/>
        <v>255328581.34000003</v>
      </c>
      <c r="U201" s="715" t="s">
        <v>823</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41289</v>
      </c>
      <c r="S202" s="678">
        <v>14849910.119999999</v>
      </c>
      <c r="T202" s="716">
        <f t="shared" si="10"/>
        <v>240478671.22000003</v>
      </c>
      <c r="U202" s="715" t="s">
        <v>823</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41376</v>
      </c>
      <c r="S203" s="678">
        <v>18268328.07</v>
      </c>
      <c r="T203" s="716">
        <f t="shared" si="10"/>
        <v>222210343.15000004</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711">
        <v>41408</v>
      </c>
      <c r="S204" s="678">
        <v>70605972.790000007</v>
      </c>
      <c r="T204" s="716">
        <f t="shared" si="10"/>
        <v>151604370.36000001</v>
      </c>
      <c r="U204" s="715" t="s">
        <v>823</v>
      </c>
      <c r="V204" s="709"/>
      <c r="W204" s="856"/>
      <c r="X204" s="322"/>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711">
        <v>41422</v>
      </c>
      <c r="S205" s="678">
        <v>119769362.41</v>
      </c>
      <c r="T205" s="716">
        <f t="shared" si="10"/>
        <v>31835007.950000018</v>
      </c>
      <c r="U205" s="715" t="s">
        <v>823</v>
      </c>
      <c r="V205" s="709"/>
      <c r="W205" s="856"/>
      <c r="X205" s="322"/>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1720">
        <v>41428</v>
      </c>
      <c r="S206" s="1722">
        <v>31835007.949999999</v>
      </c>
      <c r="T206" s="1745">
        <f t="shared" si="10"/>
        <v>0</v>
      </c>
      <c r="U206" s="1717" t="s">
        <v>823</v>
      </c>
      <c r="V206" s="637">
        <v>41428</v>
      </c>
      <c r="W206" s="444" t="s">
        <v>827</v>
      </c>
      <c r="X206" s="322">
        <v>46575749.990000002</v>
      </c>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1729"/>
      <c r="S207" s="1730"/>
      <c r="T207" s="1746"/>
      <c r="U207" s="1718"/>
      <c r="V207" s="637">
        <v>41439</v>
      </c>
      <c r="W207" s="444" t="s">
        <v>827</v>
      </c>
      <c r="X207" s="322">
        <v>54999725</v>
      </c>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29"/>
      <c r="S208" s="1730"/>
      <c r="T208" s="1746"/>
      <c r="U208" s="1718"/>
      <c r="V208" s="637">
        <v>41449</v>
      </c>
      <c r="W208" s="444" t="s">
        <v>827</v>
      </c>
      <c r="X208" s="322">
        <v>27999859.99783726</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29"/>
      <c r="S209" s="1730"/>
      <c r="T209" s="1746"/>
      <c r="U209" s="1718"/>
      <c r="V209" s="637">
        <v>41451</v>
      </c>
      <c r="W209" s="444" t="s">
        <v>827</v>
      </c>
      <c r="X209" s="322">
        <v>11749941.25</v>
      </c>
    </row>
    <row r="210" spans="1:24" s="831" customFormat="1" ht="28.7" customHeight="1">
      <c r="A210" s="965"/>
      <c r="B210" s="900"/>
      <c r="C210" s="453"/>
      <c r="D210" s="420"/>
      <c r="E210" s="965"/>
      <c r="F210" s="879"/>
      <c r="G210" s="420"/>
      <c r="H210" s="421"/>
      <c r="I210" s="924"/>
      <c r="J210" s="982"/>
      <c r="K210" s="965"/>
      <c r="L210" s="417"/>
      <c r="M210" s="418"/>
      <c r="N210" s="419"/>
      <c r="O210" s="417"/>
      <c r="P210" s="934"/>
      <c r="Q210" s="131"/>
      <c r="R210" s="1729"/>
      <c r="S210" s="1730"/>
      <c r="T210" s="1746"/>
      <c r="U210" s="1718"/>
      <c r="V210" s="637">
        <v>41464</v>
      </c>
      <c r="W210" s="444" t="s">
        <v>832</v>
      </c>
      <c r="X210" s="322">
        <v>40974795.119999997</v>
      </c>
    </row>
    <row r="211" spans="1:24" s="831" customFormat="1" ht="28.7" customHeight="1">
      <c r="A211" s="965"/>
      <c r="B211" s="900"/>
      <c r="C211" s="453"/>
      <c r="D211" s="420"/>
      <c r="E211" s="965"/>
      <c r="F211" s="879"/>
      <c r="G211" s="420"/>
      <c r="H211" s="421"/>
      <c r="I211" s="924"/>
      <c r="J211" s="982"/>
      <c r="K211" s="965"/>
      <c r="L211" s="417"/>
      <c r="M211" s="418"/>
      <c r="N211" s="419"/>
      <c r="O211" s="417"/>
      <c r="P211" s="934"/>
      <c r="Q211" s="131"/>
      <c r="R211" s="1721"/>
      <c r="S211" s="1345"/>
      <c r="T211" s="1747"/>
      <c r="U211" s="1719"/>
      <c r="V211" s="637">
        <v>41620</v>
      </c>
      <c r="W211" s="444" t="s">
        <v>834</v>
      </c>
      <c r="X211" s="322">
        <v>539008.5</v>
      </c>
    </row>
    <row r="212" spans="1:24" s="831" customFormat="1" ht="28.7" customHeight="1">
      <c r="A212" s="964">
        <v>2</v>
      </c>
      <c r="B212" s="899">
        <v>40165</v>
      </c>
      <c r="C212" s="714" t="s">
        <v>839</v>
      </c>
      <c r="D212" s="713" t="s">
        <v>607</v>
      </c>
      <c r="E212" s="964" t="s">
        <v>289</v>
      </c>
      <c r="F212" s="878" t="s">
        <v>466</v>
      </c>
      <c r="G212" s="713" t="s">
        <v>820</v>
      </c>
      <c r="H212" s="591">
        <v>2222222222.2199998</v>
      </c>
      <c r="I212" s="861" t="s">
        <v>468</v>
      </c>
      <c r="J212" s="981">
        <v>40259</v>
      </c>
      <c r="K212" s="964">
        <v>6</v>
      </c>
      <c r="L212" s="988">
        <v>2488875000</v>
      </c>
      <c r="M212" s="424">
        <v>40375</v>
      </c>
      <c r="N212" s="712"/>
      <c r="O212" s="425">
        <v>2321568200</v>
      </c>
      <c r="P212" s="907"/>
      <c r="Q212" s="447">
        <v>1111000000</v>
      </c>
      <c r="R212" s="711">
        <v>40739</v>
      </c>
      <c r="S212" s="678">
        <v>79000000</v>
      </c>
      <c r="T212" s="710">
        <f>Q212-S212</f>
        <v>1032000000</v>
      </c>
      <c r="U212" s="604" t="s">
        <v>820</v>
      </c>
      <c r="V212" s="709"/>
      <c r="W212" s="856"/>
      <c r="X212" s="322"/>
    </row>
    <row r="213" spans="1:24" s="831" customFormat="1" ht="28.7" customHeight="1">
      <c r="A213" s="965"/>
      <c r="B213" s="900"/>
      <c r="C213" s="453"/>
      <c r="D213" s="420"/>
      <c r="E213" s="965"/>
      <c r="F213" s="879"/>
      <c r="G213" s="420"/>
      <c r="H213" s="421"/>
      <c r="I213" s="924"/>
      <c r="J213" s="982"/>
      <c r="K213" s="965"/>
      <c r="L213" s="445"/>
      <c r="M213" s="418"/>
      <c r="N213" s="419"/>
      <c r="O213" s="417"/>
      <c r="P213" s="934"/>
      <c r="Q213" s="417"/>
      <c r="R213" s="711">
        <v>40982</v>
      </c>
      <c r="S213" s="678">
        <v>78775900.840000004</v>
      </c>
      <c r="T213" s="710">
        <f t="shared" ref="T213:T220" si="11">T212-S213</f>
        <v>953224099.15999997</v>
      </c>
      <c r="U213" s="604" t="s">
        <v>820</v>
      </c>
      <c r="V213" s="709"/>
      <c r="W213" s="856"/>
      <c r="X213" s="322"/>
    </row>
    <row r="214" spans="1:24" s="831" customFormat="1" ht="28.7" customHeight="1">
      <c r="A214" s="965"/>
      <c r="B214" s="900"/>
      <c r="C214" s="453"/>
      <c r="D214" s="420"/>
      <c r="E214" s="965"/>
      <c r="F214" s="879"/>
      <c r="G214" s="420"/>
      <c r="H214" s="421"/>
      <c r="I214" s="924"/>
      <c r="J214" s="982"/>
      <c r="K214" s="965"/>
      <c r="L214" s="445"/>
      <c r="M214" s="418"/>
      <c r="N214" s="419"/>
      <c r="O214" s="417"/>
      <c r="P214" s="934"/>
      <c r="Q214" s="417"/>
      <c r="R214" s="440">
        <v>41169</v>
      </c>
      <c r="S214" s="322">
        <v>44224143.5</v>
      </c>
      <c r="T214" s="450">
        <f t="shared" si="11"/>
        <v>908999955.65999997</v>
      </c>
      <c r="U214" s="455" t="s">
        <v>820</v>
      </c>
      <c r="V214" s="456"/>
      <c r="W214" s="392"/>
      <c r="X214" s="322"/>
    </row>
    <row r="215" spans="1:24" s="831" customFormat="1" ht="28.7" customHeight="1">
      <c r="A215" s="965"/>
      <c r="B215" s="900"/>
      <c r="C215" s="453"/>
      <c r="D215" s="420"/>
      <c r="E215" s="965"/>
      <c r="F215" s="879"/>
      <c r="G215" s="420"/>
      <c r="H215" s="421"/>
      <c r="I215" s="924"/>
      <c r="J215" s="982"/>
      <c r="K215" s="965"/>
      <c r="L215" s="445"/>
      <c r="M215" s="418"/>
      <c r="N215" s="419"/>
      <c r="O215" s="417"/>
      <c r="P215" s="934"/>
      <c r="Q215" s="131"/>
      <c r="R215" s="457">
        <v>41197</v>
      </c>
      <c r="S215" s="458">
        <v>64994268.609999999</v>
      </c>
      <c r="T215" s="459">
        <f t="shared" si="11"/>
        <v>844005687.04999995</v>
      </c>
      <c r="U215" s="460" t="s">
        <v>820</v>
      </c>
      <c r="V215" s="436"/>
      <c r="W215" s="461"/>
      <c r="X215" s="322"/>
    </row>
    <row r="216" spans="1:24" s="831" customFormat="1" ht="28.7" customHeight="1">
      <c r="A216" s="965"/>
      <c r="B216" s="900"/>
      <c r="C216" s="453"/>
      <c r="D216" s="420"/>
      <c r="E216" s="965"/>
      <c r="F216" s="879"/>
      <c r="G216" s="420"/>
      <c r="H216" s="421"/>
      <c r="I216" s="924"/>
      <c r="J216" s="982"/>
      <c r="K216" s="965"/>
      <c r="L216" s="445"/>
      <c r="M216" s="418"/>
      <c r="N216" s="419"/>
      <c r="O216" s="417"/>
      <c r="P216" s="934"/>
      <c r="Q216" s="417"/>
      <c r="R216" s="462">
        <v>41228</v>
      </c>
      <c r="S216" s="463">
        <v>223080187.22999999</v>
      </c>
      <c r="T216" s="459">
        <f t="shared" si="11"/>
        <v>620925499.81999993</v>
      </c>
      <c r="U216" s="460" t="s">
        <v>820</v>
      </c>
      <c r="V216" s="397"/>
      <c r="W216" s="706"/>
      <c r="X216" s="322"/>
    </row>
    <row r="217" spans="1:24" s="831" customFormat="1" ht="28.7" customHeight="1">
      <c r="A217" s="965"/>
      <c r="B217" s="900"/>
      <c r="C217" s="453"/>
      <c r="D217" s="420"/>
      <c r="E217" s="965"/>
      <c r="F217" s="879"/>
      <c r="G217" s="420"/>
      <c r="H217" s="934"/>
      <c r="I217" s="422"/>
      <c r="J217" s="982"/>
      <c r="K217" s="965"/>
      <c r="L217" s="445"/>
      <c r="M217" s="418"/>
      <c r="N217" s="934"/>
      <c r="O217" s="445"/>
      <c r="P217" s="464"/>
      <c r="Q217" s="445"/>
      <c r="R217" s="399">
        <v>41257</v>
      </c>
      <c r="S217" s="463">
        <v>111080608.3</v>
      </c>
      <c r="T217" s="459">
        <f t="shared" si="11"/>
        <v>509844891.51999992</v>
      </c>
      <c r="U217" s="460" t="s">
        <v>820</v>
      </c>
      <c r="V217" s="397"/>
      <c r="W217" s="706"/>
      <c r="X217" s="322"/>
    </row>
    <row r="218" spans="1:24" s="831" customFormat="1" ht="28.7" customHeight="1">
      <c r="A218" s="965"/>
      <c r="B218" s="900"/>
      <c r="C218" s="453"/>
      <c r="D218" s="420"/>
      <c r="E218" s="965"/>
      <c r="F218" s="879"/>
      <c r="G218" s="420"/>
      <c r="H218" s="934"/>
      <c r="I218" s="924"/>
      <c r="J218" s="982"/>
      <c r="K218" s="965"/>
      <c r="L218" s="445"/>
      <c r="M218" s="418"/>
      <c r="N218" s="934"/>
      <c r="O218" s="445"/>
      <c r="P218" s="419"/>
      <c r="Q218" s="445"/>
      <c r="R218" s="704">
        <v>41289</v>
      </c>
      <c r="S218" s="708">
        <v>89099906.219999999</v>
      </c>
      <c r="T218" s="459">
        <f t="shared" si="11"/>
        <v>420744985.29999995</v>
      </c>
      <c r="U218" s="460" t="s">
        <v>820</v>
      </c>
      <c r="V218" s="707"/>
      <c r="W218" s="706"/>
      <c r="X218" s="322"/>
    </row>
    <row r="219" spans="1:24" s="831" customFormat="1" ht="28.7" customHeight="1">
      <c r="A219" s="965"/>
      <c r="B219" s="900"/>
      <c r="C219" s="453"/>
      <c r="D219" s="420"/>
      <c r="E219" s="965"/>
      <c r="F219" s="879"/>
      <c r="G219" s="420"/>
      <c r="H219" s="934"/>
      <c r="I219" s="422"/>
      <c r="J219" s="968"/>
      <c r="K219" s="965"/>
      <c r="L219" s="445"/>
      <c r="M219" s="465"/>
      <c r="N219" s="934"/>
      <c r="O219" s="445"/>
      <c r="P219" s="419"/>
      <c r="Q219" s="445"/>
      <c r="R219" s="704">
        <v>41376</v>
      </c>
      <c r="S219" s="708">
        <v>109610516.45</v>
      </c>
      <c r="T219" s="459">
        <f t="shared" si="11"/>
        <v>311134468.84999996</v>
      </c>
      <c r="U219" s="460" t="s">
        <v>820</v>
      </c>
      <c r="V219" s="707"/>
      <c r="W219" s="706"/>
      <c r="X219" s="466"/>
    </row>
    <row r="220" spans="1:24" s="831" customFormat="1" ht="28.7" customHeight="1">
      <c r="A220" s="965"/>
      <c r="B220" s="900"/>
      <c r="C220" s="453"/>
      <c r="D220" s="420"/>
      <c r="E220" s="965"/>
      <c r="F220" s="879"/>
      <c r="G220" s="420"/>
      <c r="H220" s="934"/>
      <c r="I220" s="422"/>
      <c r="J220" s="968"/>
      <c r="K220" s="965"/>
      <c r="L220" s="445"/>
      <c r="M220" s="465"/>
      <c r="N220" s="934"/>
      <c r="O220" s="445"/>
      <c r="P220" s="419"/>
      <c r="Q220" s="445"/>
      <c r="R220" s="1720">
        <v>41408</v>
      </c>
      <c r="S220" s="1722">
        <v>311134468.85000002</v>
      </c>
      <c r="T220" s="1714">
        <f t="shared" si="11"/>
        <v>0</v>
      </c>
      <c r="U220" s="1739" t="s">
        <v>821</v>
      </c>
      <c r="V220" s="705">
        <v>41422</v>
      </c>
      <c r="W220" s="855" t="s">
        <v>827</v>
      </c>
      <c r="X220" s="702">
        <v>444393.06</v>
      </c>
    </row>
    <row r="221" spans="1:24" s="831" customFormat="1" ht="28.7" customHeight="1">
      <c r="A221" s="965"/>
      <c r="B221" s="900"/>
      <c r="C221" s="453"/>
      <c r="D221" s="420"/>
      <c r="E221" s="965"/>
      <c r="F221" s="879"/>
      <c r="G221" s="420"/>
      <c r="H221" s="934"/>
      <c r="I221" s="422"/>
      <c r="J221" s="968"/>
      <c r="K221" s="965"/>
      <c r="L221" s="445"/>
      <c r="M221" s="465"/>
      <c r="N221" s="934"/>
      <c r="O221" s="445"/>
      <c r="P221" s="419"/>
      <c r="Q221" s="445"/>
      <c r="R221" s="1729"/>
      <c r="S221" s="1730"/>
      <c r="T221" s="1715"/>
      <c r="U221" s="1740"/>
      <c r="V221" s="704">
        <v>41428</v>
      </c>
      <c r="W221" s="703" t="s">
        <v>827</v>
      </c>
      <c r="X221" s="702">
        <v>1960288.55</v>
      </c>
    </row>
    <row r="222" spans="1:24" s="831" customFormat="1" ht="28.7" customHeight="1">
      <c r="A222" s="965"/>
      <c r="B222" s="900"/>
      <c r="C222" s="453"/>
      <c r="D222" s="420"/>
      <c r="E222" s="965"/>
      <c r="F222" s="879"/>
      <c r="G222" s="420"/>
      <c r="H222" s="934"/>
      <c r="I222" s="422"/>
      <c r="J222" s="968"/>
      <c r="K222" s="965"/>
      <c r="L222" s="445"/>
      <c r="M222" s="465"/>
      <c r="N222" s="934"/>
      <c r="O222" s="445"/>
      <c r="P222" s="419"/>
      <c r="Q222" s="445"/>
      <c r="R222" s="1729"/>
      <c r="S222" s="1730"/>
      <c r="T222" s="1715"/>
      <c r="U222" s="1740"/>
      <c r="V222" s="637">
        <v>41439</v>
      </c>
      <c r="W222" s="855" t="s">
        <v>827</v>
      </c>
      <c r="X222" s="702">
        <v>1375006.88</v>
      </c>
    </row>
    <row r="223" spans="1:24" s="831" customFormat="1" ht="21.1">
      <c r="A223" s="965"/>
      <c r="B223" s="900"/>
      <c r="C223" s="453"/>
      <c r="D223" s="420"/>
      <c r="E223" s="965"/>
      <c r="F223" s="879"/>
      <c r="G223" s="420"/>
      <c r="H223" s="934"/>
      <c r="I223" s="422"/>
      <c r="J223" s="968"/>
      <c r="K223" s="965"/>
      <c r="L223" s="445"/>
      <c r="M223" s="465"/>
      <c r="N223" s="934"/>
      <c r="O223" s="445"/>
      <c r="P223" s="419"/>
      <c r="Q223" s="445"/>
      <c r="R223" s="1729"/>
      <c r="S223" s="1730"/>
      <c r="T223" s="1715"/>
      <c r="U223" s="1740"/>
      <c r="V223" s="637">
        <v>41449</v>
      </c>
      <c r="W223" s="855" t="s">
        <v>827</v>
      </c>
      <c r="X223" s="702">
        <v>700003.5000540684</v>
      </c>
    </row>
    <row r="224" spans="1:24" s="831" customFormat="1" ht="21.1">
      <c r="A224" s="965"/>
      <c r="B224" s="900"/>
      <c r="C224" s="453"/>
      <c r="D224" s="420"/>
      <c r="E224" s="965"/>
      <c r="F224" s="879"/>
      <c r="G224" s="420"/>
      <c r="H224" s="934"/>
      <c r="I224" s="422"/>
      <c r="J224" s="968"/>
      <c r="K224" s="965"/>
      <c r="L224" s="445"/>
      <c r="M224" s="465"/>
      <c r="N224" s="934"/>
      <c r="O224" s="445"/>
      <c r="P224" s="419"/>
      <c r="Q224" s="445"/>
      <c r="R224" s="1729"/>
      <c r="S224" s="1730"/>
      <c r="T224" s="1715"/>
      <c r="U224" s="1740"/>
      <c r="V224" s="637">
        <v>41451</v>
      </c>
      <c r="W224" s="855" t="s">
        <v>827</v>
      </c>
      <c r="X224" s="702">
        <v>293751.46999999997</v>
      </c>
    </row>
    <row r="225" spans="1:25" s="831" customFormat="1" ht="13.6">
      <c r="A225" s="965"/>
      <c r="B225" s="900"/>
      <c r="C225" s="453"/>
      <c r="D225" s="420"/>
      <c r="E225" s="965"/>
      <c r="F225" s="879"/>
      <c r="G225" s="420"/>
      <c r="H225" s="934"/>
      <c r="I225" s="422"/>
      <c r="J225" s="968"/>
      <c r="K225" s="965"/>
      <c r="L225" s="445"/>
      <c r="M225" s="465"/>
      <c r="N225" s="934"/>
      <c r="O225" s="445"/>
      <c r="P225" s="419"/>
      <c r="Q225" s="445"/>
      <c r="R225" s="1729"/>
      <c r="S225" s="1730"/>
      <c r="T225" s="1715"/>
      <c r="U225" s="1740"/>
      <c r="V225" s="637">
        <v>41464</v>
      </c>
      <c r="W225" s="855" t="s">
        <v>832</v>
      </c>
      <c r="X225" s="702">
        <v>1024380.12</v>
      </c>
    </row>
    <row r="226" spans="1:25" s="831" customFormat="1" ht="21.75" thickBot="1">
      <c r="A226" s="966"/>
      <c r="B226" s="979"/>
      <c r="C226" s="467"/>
      <c r="D226" s="468"/>
      <c r="E226" s="966"/>
      <c r="F226" s="977"/>
      <c r="G226" s="468"/>
      <c r="H226" s="122"/>
      <c r="I226" s="974"/>
      <c r="J226" s="969"/>
      <c r="K226" s="966"/>
      <c r="L226" s="469"/>
      <c r="M226" s="470"/>
      <c r="N226" s="122"/>
      <c r="O226" s="469"/>
      <c r="P226" s="471"/>
      <c r="Q226" s="469"/>
      <c r="R226" s="1754"/>
      <c r="S226" s="1755"/>
      <c r="T226" s="1756"/>
      <c r="U226" s="1757"/>
      <c r="V226" s="472">
        <v>41620</v>
      </c>
      <c r="W226" s="701" t="s">
        <v>834</v>
      </c>
      <c r="X226" s="473">
        <v>13475.35</v>
      </c>
    </row>
    <row r="227" spans="1:25" s="831" customFormat="1" ht="13.6">
      <c r="A227" s="762"/>
      <c r="B227" s="762"/>
      <c r="C227" s="762"/>
      <c r="D227" s="762"/>
      <c r="E227" s="762"/>
      <c r="F227" s="765"/>
      <c r="G227" s="762"/>
      <c r="H227" s="763"/>
      <c r="I227" s="764"/>
      <c r="J227" s="764"/>
      <c r="K227" s="764"/>
      <c r="L227" s="763"/>
      <c r="M227" s="763"/>
      <c r="N227" s="763"/>
      <c r="O227" s="763"/>
      <c r="P227" s="763"/>
      <c r="Q227" s="763"/>
      <c r="R227" s="762"/>
      <c r="S227" s="763"/>
      <c r="T227" s="762"/>
      <c r="U227" s="762"/>
      <c r="V227" s="762"/>
      <c r="W227" s="762"/>
      <c r="X227" s="762"/>
    </row>
    <row r="228" spans="1:25" ht="17.7" thickBot="1">
      <c r="A228" s="937"/>
      <c r="B228" s="937"/>
      <c r="C228" s="937"/>
      <c r="D228" s="937"/>
      <c r="E228" s="937"/>
      <c r="F228" s="1167" t="s">
        <v>840</v>
      </c>
      <c r="G228" s="1167"/>
      <c r="H228" s="474">
        <f>SUM(H6:H219)</f>
        <v>29999999999.640007</v>
      </c>
      <c r="I228" s="41"/>
      <c r="J228" s="1167" t="s">
        <v>841</v>
      </c>
      <c r="K228" s="1167"/>
      <c r="L228" s="1167"/>
      <c r="M228" s="1167"/>
      <c r="N228" s="1167"/>
      <c r="O228" s="474">
        <f>SUM(O6:O221)</f>
        <v>21856403573.580002</v>
      </c>
      <c r="P228" s="344"/>
      <c r="Q228" s="344"/>
      <c r="R228" s="937"/>
      <c r="S228" s="937"/>
      <c r="T228" s="937"/>
      <c r="U228" s="937"/>
      <c r="V228" s="1167" t="s">
        <v>842</v>
      </c>
      <c r="W228" s="1167"/>
      <c r="X228" s="474">
        <f>SUM(X6:X226)</f>
        <v>2646064358.2791348</v>
      </c>
      <c r="Y228" s="757"/>
    </row>
    <row r="229" spans="1:25" ht="14.3" customHeight="1" thickTop="1">
      <c r="A229" s="937"/>
      <c r="B229" s="937"/>
      <c r="C229" s="937"/>
      <c r="D229" s="937"/>
      <c r="E229" s="937"/>
      <c r="F229" s="143"/>
      <c r="G229" s="937"/>
      <c r="H229" s="174"/>
      <c r="I229" s="41"/>
      <c r="J229" s="41"/>
      <c r="K229" s="41"/>
      <c r="L229" s="937"/>
      <c r="M229" s="761"/>
      <c r="N229" s="761"/>
      <c r="O229" s="761"/>
      <c r="P229" s="761"/>
      <c r="Q229" s="937"/>
      <c r="R229" s="937"/>
      <c r="S229" s="937"/>
      <c r="T229" s="937"/>
      <c r="U229" s="937"/>
      <c r="V229" s="937"/>
      <c r="W229" s="937"/>
      <c r="X229" s="937"/>
    </row>
    <row r="230" spans="1:25" ht="14.95" thickBot="1">
      <c r="A230" s="937"/>
      <c r="B230" s="937"/>
      <c r="C230" s="937"/>
      <c r="D230" s="937"/>
      <c r="E230" s="937"/>
      <c r="F230" s="143"/>
      <c r="G230" s="937"/>
      <c r="H230" s="174"/>
      <c r="I230" s="41"/>
      <c r="J230" s="41"/>
      <c r="K230" s="41"/>
      <c r="L230" s="937"/>
      <c r="M230" s="761"/>
      <c r="N230" s="761"/>
      <c r="O230" s="761"/>
      <c r="P230" s="144"/>
      <c r="Q230" s="144"/>
      <c r="R230" s="144" t="s">
        <v>663</v>
      </c>
      <c r="S230" s="474">
        <f>SUM(S6:S221)</f>
        <v>18625147938.060001</v>
      </c>
      <c r="T230" s="344"/>
      <c r="U230" s="937"/>
      <c r="V230" s="937"/>
      <c r="W230" s="937"/>
      <c r="X230" s="937"/>
    </row>
    <row r="231" spans="1:25" ht="14.95" thickTop="1">
      <c r="A231" s="937"/>
      <c r="B231" s="937"/>
      <c r="C231" s="937"/>
      <c r="D231" s="937"/>
      <c r="E231" s="937"/>
      <c r="F231" s="143"/>
      <c r="G231" s="937"/>
      <c r="H231" s="174"/>
      <c r="I231" s="41"/>
      <c r="J231" s="41"/>
      <c r="K231" s="41"/>
      <c r="L231" s="937"/>
      <c r="M231" s="761"/>
      <c r="N231" s="761"/>
      <c r="O231" s="761"/>
      <c r="P231" s="761"/>
      <c r="Q231" s="761"/>
      <c r="R231" s="761"/>
      <c r="S231" s="761"/>
      <c r="T231" s="937"/>
      <c r="U231" s="937"/>
      <c r="V231" s="937"/>
      <c r="W231" s="937"/>
      <c r="X231" s="937"/>
    </row>
    <row r="232" spans="1:25" ht="13.75" customHeight="1">
      <c r="A232" s="1758" t="s">
        <v>843</v>
      </c>
      <c r="B232" s="1758"/>
      <c r="C232" s="1758"/>
      <c r="D232" s="1758"/>
      <c r="E232" s="1758"/>
      <c r="F232" s="1758"/>
      <c r="G232" s="1758"/>
      <c r="H232" s="1758"/>
      <c r="I232" s="1758"/>
      <c r="J232" s="1758"/>
      <c r="K232" s="1758"/>
      <c r="L232" s="1758"/>
      <c r="M232" s="1758"/>
      <c r="N232" s="1758"/>
      <c r="O232" s="1758"/>
      <c r="P232" s="1758"/>
      <c r="Q232" s="1758"/>
      <c r="R232" s="1758"/>
      <c r="S232" s="1758"/>
      <c r="T232" s="1758"/>
      <c r="U232" s="1758"/>
      <c r="V232" s="986"/>
      <c r="W232" s="986"/>
      <c r="X232" s="986"/>
    </row>
    <row r="233" spans="1:25" ht="12.75" customHeight="1">
      <c r="A233" s="1759" t="s">
        <v>844</v>
      </c>
      <c r="B233" s="1759"/>
      <c r="C233" s="1759"/>
      <c r="D233" s="1759"/>
      <c r="E233" s="1759"/>
      <c r="F233" s="1759"/>
      <c r="G233" s="1759"/>
      <c r="H233" s="1759"/>
      <c r="I233" s="1759"/>
      <c r="J233" s="1759"/>
      <c r="K233" s="1759"/>
      <c r="L233" s="1759"/>
      <c r="M233" s="1759"/>
      <c r="N233" s="1759"/>
      <c r="O233" s="1759"/>
      <c r="P233" s="1759"/>
      <c r="Q233" s="1759"/>
      <c r="R233" s="1759"/>
      <c r="S233" s="1759"/>
      <c r="T233" s="1759"/>
      <c r="U233" s="1759"/>
      <c r="V233" s="980"/>
      <c r="W233" s="980"/>
      <c r="X233" s="963"/>
    </row>
    <row r="234" spans="1:25" ht="18" customHeight="1">
      <c r="A234" s="1760" t="s">
        <v>845</v>
      </c>
      <c r="B234" s="1760"/>
      <c r="C234" s="1760"/>
      <c r="D234" s="1760"/>
      <c r="E234" s="1760"/>
      <c r="F234" s="1760"/>
      <c r="G234" s="1760"/>
      <c r="H234" s="1760"/>
      <c r="I234" s="1760"/>
      <c r="J234" s="1760"/>
      <c r="K234" s="1760"/>
      <c r="L234" s="1760"/>
      <c r="M234" s="1760"/>
      <c r="N234" s="1760"/>
      <c r="O234" s="1760"/>
      <c r="P234" s="1760"/>
      <c r="Q234" s="1760"/>
      <c r="R234" s="1760"/>
      <c r="S234" s="1760"/>
      <c r="T234" s="1760"/>
      <c r="U234" s="1760"/>
      <c r="V234" s="963"/>
      <c r="W234" s="963"/>
      <c r="X234" s="963"/>
    </row>
    <row r="235" spans="1:25" ht="14.3" customHeight="1">
      <c r="A235" s="1760" t="s">
        <v>846</v>
      </c>
      <c r="B235" s="1760"/>
      <c r="C235" s="1760"/>
      <c r="D235" s="1760"/>
      <c r="E235" s="1760"/>
      <c r="F235" s="1760"/>
      <c r="G235" s="1760"/>
      <c r="H235" s="1760"/>
      <c r="I235" s="1760"/>
      <c r="J235" s="1760"/>
      <c r="K235" s="1760"/>
      <c r="L235" s="1760"/>
      <c r="M235" s="1760"/>
      <c r="N235" s="1760"/>
      <c r="O235" s="1760"/>
      <c r="P235" s="1760"/>
      <c r="Q235" s="1760"/>
      <c r="R235" s="1760"/>
      <c r="S235" s="1760"/>
      <c r="T235" s="1760"/>
      <c r="U235" s="1760"/>
      <c r="V235" s="963"/>
      <c r="W235" s="963"/>
      <c r="X235" s="963"/>
    </row>
    <row r="236" spans="1:25" ht="14.3" customHeight="1">
      <c r="A236" s="1761" t="s">
        <v>847</v>
      </c>
      <c r="B236" s="1761"/>
      <c r="C236" s="1761"/>
      <c r="D236" s="1761"/>
      <c r="E236" s="1761"/>
      <c r="F236" s="1761"/>
      <c r="G236" s="1761"/>
      <c r="H236" s="1761"/>
      <c r="I236" s="1761"/>
      <c r="J236" s="1761"/>
      <c r="K236" s="1761"/>
      <c r="L236" s="1761"/>
      <c r="M236" s="1761"/>
      <c r="N236" s="1761"/>
      <c r="O236" s="1761"/>
      <c r="P236" s="1761"/>
      <c r="Q236" s="1761"/>
      <c r="R236" s="1761"/>
      <c r="S236" s="1761"/>
      <c r="T236" s="1761"/>
      <c r="U236" s="1761"/>
      <c r="V236" s="1761"/>
      <c r="W236" s="1761"/>
      <c r="X236" s="1761"/>
    </row>
    <row r="237" spans="1:25" ht="14.3" customHeight="1">
      <c r="A237" s="1759" t="s">
        <v>848</v>
      </c>
      <c r="B237" s="1759"/>
      <c r="C237" s="1759"/>
      <c r="D237" s="1759"/>
      <c r="E237" s="1759"/>
      <c r="F237" s="1759"/>
      <c r="G237" s="1759"/>
      <c r="H237" s="1759"/>
      <c r="I237" s="1759"/>
      <c r="J237" s="1759"/>
      <c r="K237" s="1759"/>
      <c r="L237" s="1759"/>
      <c r="M237" s="1759"/>
      <c r="N237" s="1759"/>
      <c r="O237" s="1759"/>
      <c r="P237" s="1759"/>
      <c r="Q237" s="1759"/>
      <c r="R237" s="1759"/>
      <c r="S237" s="1759"/>
      <c r="T237" s="1759"/>
      <c r="U237" s="1759"/>
      <c r="V237" s="1759"/>
      <c r="W237" s="1759"/>
      <c r="X237" s="1759"/>
    </row>
    <row r="238" spans="1:25" ht="14.3" customHeight="1">
      <c r="A238" s="1759"/>
      <c r="B238" s="1759"/>
      <c r="C238" s="1759"/>
      <c r="D238" s="1759"/>
      <c r="E238" s="1759"/>
      <c r="F238" s="1759"/>
      <c r="G238" s="1759"/>
      <c r="H238" s="1759"/>
      <c r="I238" s="1759"/>
      <c r="J238" s="1759"/>
      <c r="K238" s="1759"/>
      <c r="L238" s="1759"/>
      <c r="M238" s="1759"/>
      <c r="N238" s="1759"/>
      <c r="O238" s="1759"/>
      <c r="P238" s="1759"/>
      <c r="Q238" s="1759"/>
      <c r="R238" s="1759"/>
      <c r="S238" s="1759"/>
      <c r="T238" s="1759"/>
      <c r="U238" s="1759"/>
      <c r="V238" s="1759"/>
      <c r="W238" s="1759"/>
      <c r="X238" s="1759"/>
    </row>
    <row r="239" spans="1:25" ht="14.3" customHeight="1">
      <c r="A239" s="1759" t="s">
        <v>849</v>
      </c>
      <c r="B239" s="1759"/>
      <c r="C239" s="1759"/>
      <c r="D239" s="1759"/>
      <c r="E239" s="1759"/>
      <c r="F239" s="1759"/>
      <c r="G239" s="1759"/>
      <c r="H239" s="1759"/>
      <c r="I239" s="1759"/>
      <c r="J239" s="1759"/>
      <c r="K239" s="1759"/>
      <c r="L239" s="1759"/>
      <c r="M239" s="1759"/>
      <c r="N239" s="1759"/>
      <c r="O239" s="1759"/>
      <c r="P239" s="1759"/>
      <c r="Q239" s="1759"/>
      <c r="R239" s="1759"/>
      <c r="S239" s="1759"/>
      <c r="T239" s="1759"/>
      <c r="U239" s="1759"/>
      <c r="V239" s="1759"/>
      <c r="W239" s="1759"/>
      <c r="X239" s="1759"/>
    </row>
    <row r="240" spans="1:25" ht="14.3" customHeight="1">
      <c r="A240" s="1759" t="s">
        <v>850</v>
      </c>
      <c r="B240" s="1759"/>
      <c r="C240" s="1759"/>
      <c r="D240" s="1759"/>
      <c r="E240" s="1759"/>
      <c r="F240" s="1759"/>
      <c r="G240" s="1759"/>
      <c r="H240" s="1759"/>
      <c r="I240" s="1759"/>
      <c r="J240" s="1759"/>
      <c r="K240" s="1759"/>
      <c r="L240" s="1759"/>
      <c r="M240" s="1759"/>
      <c r="N240" s="1759"/>
      <c r="O240" s="1759"/>
      <c r="P240" s="1759"/>
      <c r="Q240" s="1759"/>
      <c r="R240" s="1759"/>
      <c r="S240" s="1759"/>
      <c r="T240" s="1759"/>
      <c r="U240" s="1759"/>
      <c r="V240" s="1759"/>
      <c r="W240" s="1759"/>
      <c r="X240" s="1759"/>
    </row>
    <row r="241" spans="1:24" ht="14.3" customHeight="1">
      <c r="A241" s="1759" t="s">
        <v>851</v>
      </c>
      <c r="B241" s="1759"/>
      <c r="C241" s="1759"/>
      <c r="D241" s="1759"/>
      <c r="E241" s="1759"/>
      <c r="F241" s="1759"/>
      <c r="G241" s="1759"/>
      <c r="H241" s="1759"/>
      <c r="I241" s="1759"/>
      <c r="J241" s="1759"/>
      <c r="K241" s="1759"/>
      <c r="L241" s="1759"/>
      <c r="M241" s="1759"/>
      <c r="N241" s="1759"/>
      <c r="O241" s="1759"/>
      <c r="P241" s="1759"/>
      <c r="Q241" s="1759"/>
      <c r="R241" s="1759"/>
      <c r="S241" s="1759"/>
      <c r="T241" s="1759"/>
      <c r="U241" s="1759"/>
      <c r="V241" s="1759"/>
      <c r="W241" s="1759"/>
      <c r="X241" s="1759"/>
    </row>
    <row r="242" spans="1:24" ht="14.3" customHeight="1">
      <c r="A242" s="1759" t="s">
        <v>852</v>
      </c>
      <c r="B242" s="1759"/>
      <c r="C242" s="1759"/>
      <c r="D242" s="1759"/>
      <c r="E242" s="1759"/>
      <c r="F242" s="1759"/>
      <c r="G242" s="1759"/>
      <c r="H242" s="1759"/>
      <c r="I242" s="1759"/>
      <c r="J242" s="1759"/>
      <c r="K242" s="1759"/>
      <c r="L242" s="1759"/>
      <c r="M242" s="1759"/>
      <c r="N242" s="1759"/>
      <c r="O242" s="1759"/>
      <c r="P242" s="1759"/>
      <c r="Q242" s="1759"/>
      <c r="R242" s="1759"/>
      <c r="S242" s="1759"/>
      <c r="T242" s="1759"/>
      <c r="U242" s="1759"/>
      <c r="V242" s="1759"/>
      <c r="W242" s="1759"/>
      <c r="X242" s="1759"/>
    </row>
    <row r="243" spans="1:24" ht="14.3" customHeight="1">
      <c r="A243" s="1759" t="s">
        <v>853</v>
      </c>
      <c r="B243" s="1759"/>
      <c r="C243" s="1759"/>
      <c r="D243" s="1759"/>
      <c r="E243" s="1759"/>
      <c r="F243" s="1759"/>
      <c r="G243" s="1759"/>
      <c r="H243" s="1759"/>
      <c r="I243" s="1759"/>
      <c r="J243" s="1759"/>
      <c r="K243" s="1759"/>
      <c r="L243" s="1759"/>
      <c r="M243" s="1759"/>
      <c r="N243" s="1759"/>
      <c r="O243" s="1759"/>
      <c r="P243" s="1759"/>
      <c r="Q243" s="1759"/>
      <c r="R243" s="1759"/>
      <c r="S243" s="1759"/>
      <c r="T243" s="1759"/>
      <c r="U243" s="1759"/>
      <c r="V243" s="1759"/>
      <c r="W243" s="1759"/>
      <c r="X243" s="1759"/>
    </row>
    <row r="244" spans="1:24" ht="14.3" customHeight="1">
      <c r="A244" s="1759" t="s">
        <v>854</v>
      </c>
      <c r="B244" s="1759"/>
      <c r="C244" s="1759"/>
      <c r="D244" s="1759"/>
      <c r="E244" s="1759"/>
      <c r="F244" s="1759"/>
      <c r="G244" s="1759"/>
      <c r="H244" s="1759"/>
      <c r="I244" s="1759"/>
      <c r="J244" s="1759"/>
      <c r="K244" s="1759"/>
      <c r="L244" s="1759"/>
      <c r="M244" s="1759"/>
      <c r="N244" s="1759"/>
      <c r="O244" s="1759"/>
      <c r="P244" s="1759"/>
      <c r="Q244" s="1759"/>
      <c r="R244" s="1759"/>
      <c r="S244" s="1759"/>
      <c r="T244" s="1759"/>
      <c r="U244" s="1759"/>
      <c r="V244" s="1759"/>
      <c r="W244" s="1759"/>
      <c r="X244" s="1759"/>
    </row>
    <row r="245" spans="1:24" ht="13.6">
      <c r="A245" s="1759" t="s">
        <v>855</v>
      </c>
      <c r="B245" s="1759"/>
      <c r="C245" s="1759"/>
      <c r="D245" s="1759"/>
      <c r="E245" s="1759"/>
      <c r="F245" s="1759"/>
      <c r="G245" s="1759"/>
      <c r="H245" s="1759"/>
      <c r="I245" s="1759"/>
      <c r="J245" s="1759"/>
      <c r="K245" s="1759"/>
      <c r="L245" s="1759"/>
      <c r="M245" s="1759"/>
      <c r="N245" s="1759"/>
      <c r="O245" s="1759"/>
      <c r="P245" s="1759"/>
      <c r="Q245" s="1759"/>
      <c r="R245" s="1759"/>
      <c r="S245" s="1759"/>
      <c r="T245" s="1759"/>
      <c r="U245" s="1759"/>
      <c r="V245" s="1759"/>
      <c r="W245" s="1759"/>
      <c r="X245" s="1759"/>
    </row>
    <row r="246" spans="1:24" ht="13.6">
      <c r="A246" s="1759" t="s">
        <v>856</v>
      </c>
      <c r="B246" s="1759"/>
      <c r="C246" s="1759"/>
      <c r="D246" s="1759"/>
      <c r="E246" s="1759"/>
      <c r="F246" s="1759"/>
      <c r="G246" s="1759"/>
      <c r="H246" s="1759"/>
      <c r="I246" s="1759"/>
      <c r="J246" s="1759"/>
      <c r="K246" s="1759"/>
      <c r="L246" s="1759"/>
      <c r="M246" s="1759"/>
      <c r="N246" s="1759"/>
      <c r="O246" s="1759"/>
      <c r="P246" s="1759"/>
      <c r="Q246" s="1759"/>
      <c r="R246" s="1759"/>
      <c r="S246" s="1759"/>
      <c r="T246" s="1759"/>
      <c r="U246" s="1759"/>
      <c r="V246" s="1759"/>
      <c r="W246" s="1759"/>
      <c r="X246" s="1759"/>
    </row>
    <row r="247" spans="1:24" ht="13.6">
      <c r="A247" s="1759" t="s">
        <v>857</v>
      </c>
      <c r="B247" s="1759"/>
      <c r="C247" s="1759"/>
      <c r="D247" s="1759"/>
      <c r="E247" s="1759"/>
      <c r="F247" s="1759"/>
      <c r="G247" s="1759"/>
      <c r="H247" s="1759"/>
      <c r="I247" s="1759"/>
      <c r="J247" s="1759"/>
      <c r="K247" s="1759"/>
      <c r="L247" s="1759"/>
      <c r="M247" s="1759"/>
      <c r="N247" s="1759"/>
      <c r="O247" s="1759"/>
      <c r="P247" s="1759"/>
      <c r="Q247" s="1759"/>
      <c r="R247" s="1759"/>
      <c r="S247" s="1759"/>
      <c r="T247" s="1759"/>
      <c r="U247" s="1759"/>
      <c r="V247" s="1759"/>
      <c r="W247" s="1759"/>
      <c r="X247" s="1759"/>
    </row>
    <row r="248" spans="1:24" ht="13.6">
      <c r="A248" s="1759" t="s">
        <v>3000</v>
      </c>
      <c r="B248" s="1759"/>
      <c r="C248" s="1759"/>
      <c r="D248" s="1759"/>
      <c r="E248" s="1759"/>
      <c r="F248" s="1759"/>
      <c r="G248" s="1759"/>
      <c r="H248" s="1759"/>
      <c r="I248" s="1759"/>
      <c r="J248" s="1759"/>
      <c r="K248" s="1759"/>
      <c r="L248" s="1759"/>
      <c r="M248" s="1759"/>
      <c r="N248" s="1759"/>
      <c r="O248" s="1759"/>
      <c r="P248" s="1759"/>
      <c r="Q248" s="1759"/>
      <c r="R248" s="1759"/>
      <c r="S248" s="1759"/>
      <c r="T248" s="1759"/>
      <c r="U248" s="1759"/>
      <c r="V248" s="1759"/>
      <c r="W248" s="1759"/>
      <c r="X248" s="1759"/>
    </row>
    <row r="249" spans="1:24" ht="13.6">
      <c r="A249" s="1759" t="s">
        <v>3004</v>
      </c>
      <c r="B249" s="1759"/>
      <c r="C249" s="1759"/>
      <c r="D249" s="1759"/>
      <c r="E249" s="1759"/>
      <c r="F249" s="1759"/>
      <c r="G249" s="1759"/>
      <c r="H249" s="1759"/>
      <c r="I249" s="1759"/>
      <c r="J249" s="1759"/>
      <c r="K249" s="1759"/>
      <c r="L249" s="1759"/>
      <c r="M249" s="1759"/>
      <c r="N249" s="1759"/>
      <c r="O249" s="1759"/>
      <c r="P249" s="1759"/>
      <c r="Q249" s="1759"/>
      <c r="R249" s="1759"/>
      <c r="S249" s="1759"/>
      <c r="T249" s="1759"/>
      <c r="U249" s="1759"/>
      <c r="V249" s="1759"/>
      <c r="W249" s="1759"/>
      <c r="X249" s="1759"/>
    </row>
    <row r="250" spans="1:24" ht="13.6">
      <c r="A250" s="1759" t="s">
        <v>3005</v>
      </c>
      <c r="B250" s="1759"/>
      <c r="C250" s="1759"/>
      <c r="D250" s="1759"/>
      <c r="E250" s="1759"/>
      <c r="F250" s="1759"/>
      <c r="G250" s="1759"/>
      <c r="H250" s="1759"/>
      <c r="I250" s="1759"/>
      <c r="J250" s="1759"/>
      <c r="K250" s="1759"/>
      <c r="L250" s="1759"/>
      <c r="M250" s="1759"/>
      <c r="N250" s="1759"/>
      <c r="O250" s="1759"/>
      <c r="P250" s="1759"/>
      <c r="Q250" s="1759"/>
      <c r="R250" s="1759"/>
      <c r="S250" s="1759"/>
      <c r="T250" s="1759"/>
      <c r="U250" s="1759"/>
      <c r="V250" s="1759"/>
      <c r="W250" s="1759"/>
      <c r="X250" s="1759"/>
    </row>
    <row r="251" spans="1:24" ht="13.6">
      <c r="A251" s="1759" t="s">
        <v>3076</v>
      </c>
      <c r="B251" s="1759"/>
      <c r="C251" s="1759"/>
      <c r="D251" s="1759"/>
      <c r="E251" s="1759"/>
      <c r="F251" s="1759"/>
      <c r="G251" s="1759"/>
      <c r="H251" s="1759"/>
      <c r="I251" s="1759"/>
      <c r="J251" s="1759"/>
      <c r="K251" s="1759"/>
      <c r="L251" s="1759"/>
      <c r="M251" s="1759"/>
      <c r="N251" s="1759"/>
      <c r="O251" s="1759"/>
      <c r="P251" s="1759"/>
      <c r="Q251" s="1759"/>
      <c r="R251" s="1759"/>
      <c r="S251" s="1759"/>
      <c r="T251" s="1759"/>
      <c r="U251" s="1759"/>
      <c r="V251" s="1759"/>
      <c r="W251" s="1759"/>
      <c r="X251" s="1759"/>
    </row>
  </sheetData>
  <protectedRanges>
    <protectedRange sqref="T6:T10" name="Range1_2_1_1_1"/>
  </protectedRanges>
  <mergeCells count="109">
    <mergeCell ref="V228:W228"/>
    <mergeCell ref="A232:U232"/>
    <mergeCell ref="A233:U233"/>
    <mergeCell ref="A234:U234"/>
    <mergeCell ref="A249:X249"/>
    <mergeCell ref="A250:X250"/>
    <mergeCell ref="A251:X251"/>
    <mergeCell ref="A235:U235"/>
    <mergeCell ref="A237:X238"/>
    <mergeCell ref="A245:X245"/>
    <mergeCell ref="A246:X246"/>
    <mergeCell ref="A247:X247"/>
    <mergeCell ref="A248:X248"/>
    <mergeCell ref="A244:X244"/>
    <mergeCell ref="A240:X240"/>
    <mergeCell ref="A241:X241"/>
    <mergeCell ref="A242:X242"/>
    <mergeCell ref="A243:X243"/>
    <mergeCell ref="A236:X236"/>
    <mergeCell ref="A239:X239"/>
    <mergeCell ref="R180:R185"/>
    <mergeCell ref="S180:S185"/>
    <mergeCell ref="T180:T185"/>
    <mergeCell ref="U180:U185"/>
    <mergeCell ref="R192:R195"/>
    <mergeCell ref="S192:S195"/>
    <mergeCell ref="T192:T195"/>
    <mergeCell ref="U192:U195"/>
    <mergeCell ref="F228:G228"/>
    <mergeCell ref="J228:N228"/>
    <mergeCell ref="R206:R211"/>
    <mergeCell ref="S206:S211"/>
    <mergeCell ref="T206:T211"/>
    <mergeCell ref="U206:U211"/>
    <mergeCell ref="R220:R226"/>
    <mergeCell ref="S220:S226"/>
    <mergeCell ref="T220:T226"/>
    <mergeCell ref="U220:U226"/>
    <mergeCell ref="S122:S130"/>
    <mergeCell ref="T122:T130"/>
    <mergeCell ref="U122:U130"/>
    <mergeCell ref="R141:R146"/>
    <mergeCell ref="S141:S146"/>
    <mergeCell ref="T141:T146"/>
    <mergeCell ref="U141:U146"/>
    <mergeCell ref="R153:R159"/>
    <mergeCell ref="S153:S159"/>
    <mergeCell ref="T153:T159"/>
    <mergeCell ref="U153:U159"/>
    <mergeCell ref="R122:R130"/>
    <mergeCell ref="R167:R173"/>
    <mergeCell ref="S167:S173"/>
    <mergeCell ref="T167:T173"/>
    <mergeCell ref="U167:U173"/>
    <mergeCell ref="F4:F5"/>
    <mergeCell ref="G4:G5"/>
    <mergeCell ref="H4:H5"/>
    <mergeCell ref="T77:T82"/>
    <mergeCell ref="I4:I5"/>
    <mergeCell ref="R6:R7"/>
    <mergeCell ref="S6:S7"/>
    <mergeCell ref="T67:T68"/>
    <mergeCell ref="U67:U68"/>
    <mergeCell ref="R77:R82"/>
    <mergeCell ref="S77:S82"/>
    <mergeCell ref="J4:L4"/>
    <mergeCell ref="M4:O4"/>
    <mergeCell ref="P4:Q4"/>
    <mergeCell ref="R4:S4"/>
    <mergeCell ref="T4:U4"/>
    <mergeCell ref="R99:R101"/>
    <mergeCell ref="S99:S101"/>
    <mergeCell ref="U77:U82"/>
    <mergeCell ref="U6:U7"/>
    <mergeCell ref="U29:U33"/>
    <mergeCell ref="U60:U61"/>
    <mergeCell ref="U9:U10"/>
    <mergeCell ref="T6:T7"/>
    <mergeCell ref="R108:R110"/>
    <mergeCell ref="S108:S110"/>
    <mergeCell ref="U51:U55"/>
    <mergeCell ref="R67:R68"/>
    <mergeCell ref="S67:S68"/>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s>
  <pageMargins left="0.7" right="0.7" top="0.75" bottom="0.75" header="0.3" footer="0.3"/>
  <pageSetup paperSize="5" scale="33" fitToHeight="5" orientation="landscape" r:id="rId1"/>
  <rowBreaks count="1" manualBreakCount="1">
    <brk id="18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2020-05-18T04:00:00+00:00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9FD7F-2532-4CCC-9115-74234402059A}"/>
</file>

<file path=customXml/itemProps2.xml><?xml version="1.0" encoding="utf-8"?>
<ds:datastoreItem xmlns:ds="http://schemas.openxmlformats.org/officeDocument/2006/customXml" ds:itemID="{00705FB9-22B4-44C1-B11C-137A774D240F}"/>
</file>

<file path=customXml/itemProps3.xml><?xml version="1.0" encoding="utf-8"?>
<ds:datastoreItem xmlns:ds="http://schemas.openxmlformats.org/officeDocument/2006/customXml" ds:itemID="{573D238E-06FC-4A0D-B982-9730B20FAD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2020-05-29T18:46:58Z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