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CDCI!$A$16:$R$188</definedName>
    <definedName name="ExternalData_1" localSheetId="5" hidden="1">'CDCI Footnotes'!$A$1:$B$39</definedName>
    <definedName name="ExternalData_1" localSheetId="1" hidden="1">CPP!$A$16:$S$2125</definedName>
    <definedName name="ExternalData_1" localSheetId="2" hidden="1">'CPP Footnotes'!$A$1:$B$152</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H2129" i="5" l="1"/>
  <c r="I8" i="5" l="1"/>
  <c r="R2125" i="5"/>
  <c r="Q2125" i="5"/>
  <c r="P2125" i="5"/>
  <c r="M2125" i="5"/>
  <c r="L2125" i="5"/>
  <c r="J2125" i="5"/>
  <c r="I2125" i="5"/>
  <c r="H2125" i="5"/>
  <c r="R188" i="8"/>
  <c r="Q188" i="8"/>
  <c r="N188" i="8"/>
  <c r="M188" i="8"/>
  <c r="K188" i="8"/>
  <c r="J188" i="8"/>
  <c r="I188" i="8"/>
  <c r="H188"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8/8/2018'"/>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8/8/2018'"/>
  </connection>
  <connection id="3" keepAlive="1" name="Connection2"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<sst xmlns="http://schemas.openxmlformats.org/spreadsheetml/2006/main" count="17473" uniqueCount="3071">
  <si>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</si>
  <si>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</si>
  <si>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</si>
  <si>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</si>
  <si>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</si>
  <si>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</si>
  <si>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</si>
  <si>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</si>
  <si>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</si>
  <si>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</si>
  <si>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</si>
  <si>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</si>
  <si>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</si>
  <si>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</si>
  <si>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</si>
  <si>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</si>
  <si>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</si>
  <si>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</si>
  <si>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</si>
  <si>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</si>
  <si>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</si>
  <si>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</si>
  <si>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</si>
  <si>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</si>
  <si>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</si>
  <si>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</si>
  <si>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</si>
  <si>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</si>
  <si>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</si>
  <si>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</si>
  <si>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</si>
  <si>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</si>
  <si>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</si>
  <si>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</si>
  <si>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</si>
  <si>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</si>
  <si>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</si>
  <si>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</si>
  <si>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</si>
  <si>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</si>
  <si>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</si>
  <si>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</si>
  <si>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</si>
  <si>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</si>
  <si>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</si>
  <si>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</si>
  <si>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</si>
  <si>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</si>
  <si>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</si>
  <si>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</si>
  <si>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</si>
  <si>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</si>
  <si>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</si>
  <si>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</si>
  <si>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</si>
  <si>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</si>
  <si>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</si>
  <si>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</si>
  <si>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</si>
  <si>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</si>
  <si>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</si>
  <si>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</si>
  <si>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</si>
  <si>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</si>
  <si>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</si>
  <si>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</si>
  <si>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</si>
  <si>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</si>
  <si>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</si>
  <si>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</si>
  <si>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</si>
  <si>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</si>
  <si>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</si>
  <si>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</si>
  <si>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</si>
  <si>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</si>
  <si>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</si>
  <si>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</si>
  <si>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</si>
  <si>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</si>
  <si>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</si>
  <si>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</si>
  <si>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</si>
  <si>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</si>
  <si>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</si>
  <si>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</si>
  <si>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</si>
  <si>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</si>
  <si>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</si>
  <si>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</si>
  <si>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</si>
  <si>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</si>
  <si>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</si>
  <si>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</si>
  <si>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</si>
  <si>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</si>
  <si>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</si>
  <si>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</si>
  <si>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</si>
  <si>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</si>
  <si>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</si>
  <si>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</si>
  <si>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</si>
  <si>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</si>
  <si>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</si>
  <si>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</si>
  <si>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</si>
  <si>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</si>
  <si>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</si>
  <si>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</si>
  <si>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</si>
  <si>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</si>
  <si>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</si>
  <si>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</si>
  <si>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</si>
  <si>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</si>
  <si>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</si>
  <si>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</si>
  <si>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</si>
  <si>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</si>
  <si>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</si>
  <si>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</si>
  <si>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</si>
  <si>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</si>
  <si>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</si>
  <si>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</si>
  <si>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</si>
  <si>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</si>
  <si>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</si>
  <si>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</si>
  <si>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</si>
  <si>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</si>
  <si>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</si>
  <si>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</si>
  <si>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</si>
  <si>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</si>
  <si>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</si>
  <si>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</si>
  <si>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</si>
  <si>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</si>
  <si>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</si>
  <si>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</si>
  <si>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</si>
  <si>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</si>
  <si>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</si>
  <si>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</si>
  <si>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</si>
  <si>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</si>
  <si>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</si>
  <si>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</si>
  <si>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</si>
  <si>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</si>
  <si>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</si>
  <si>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</si>
  <si>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</si>
  <si>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</si>
  <si>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</si>
  <si>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</si>
  <si>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</si>
  <si>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</si>
  <si>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</si>
  <si>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</si>
  <si>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</si>
  <si>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</si>
  <si>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</si>
  <si>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</si>
  <si>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</si>
  <si>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</si>
  <si>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</si>
  <si>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</si>
  <si>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</si>
  <si>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</si>
  <si>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</si>
  <si>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</si>
  <si>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</si>
  <si>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</si>
  <si>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</si>
  <si>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</si>
  <si>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</si>
  <si>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</si>
  <si>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</si>
  <si>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</si>
  <si>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</si>
  <si>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</si>
  <si>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</si>
  <si>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</si>
  <si>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</si>
  <si>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</si>
  <si>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</si>
  <si>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</si>
  <si>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</si>
  <si>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</si>
  <si>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</si>
  <si>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</si>
  <si>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</si>
  <si>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</si>
  <si>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</si>
  <si>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</si>
  <si>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</si>
  <si>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</si>
  <si>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</si>
  <si>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</si>
  <si>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</si>
  <si>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</si>
  <si>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</si>
  <si>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</si>
  <si>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</si>
  <si>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</si>
  <si>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</si>
  <si>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</si>
  <si>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</si>
  <si>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</si>
  <si>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</si>
  <si>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</si>
  <si>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</si>
  <si>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</si>
  <si>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</si>
  <si>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</si>
  <si>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</si>
  <si>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</si>
  <si>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</si>
  <si>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</si>
  <si>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</si>
  <si>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</si>
  <si>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</si>
  <si>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</si>
  <si>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</si>
  <si>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</si>
  <si>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</si>
  <si>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</si>
  <si>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</si>
  <si>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</si>
  <si>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</si>
  <si>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</si>
  <si>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</si>
  <si>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</si>
  <si>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</si>
  <si>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</si>
  <si>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</si>
  <si>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</si>
  <si>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</si>
  <si>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</si>
  <si>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</si>
  <si>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</si>
  <si>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</si>
  <si>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</si>
  <si>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</si>
  <si>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</si>
  <si>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</si>
  <si>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</si>
  <si>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</si>
  <si>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</si>
  <si>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</si>
  <si>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</si>
  <si>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</si>
  <si>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</si>
  <si>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</si>
  <si>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</si>
  <si>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</si>
  <si>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</si>
  <si>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</si>
  <si>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</si>
  <si>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</si>
  <si>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</si>
  <si>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</si>
  <si>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</si>
  <si>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</si>
  <si>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</si>
  <si>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</si>
  <si>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</si>
  <si>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</si>
  <si>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</si>
  <si>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</si>
  <si>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</si>
  <si>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</si>
  <si>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</si>
  <si>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</si>
  <si>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</si>
  <si>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</si>
  <si>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</si>
  <si>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</si>
  <si>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</si>
  <si>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</si>
  <si>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</si>
  <si>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</si>
  <si>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</si>
  <si>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</si>
  <si>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</si>
  <si>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</si>
  <si>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</si>
  <si>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</si>
  <si>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</si>
  <si>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</si>
  <si>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</si>
  <si>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</si>
  <si>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</si>
  <si>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</si>
  <si>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</si>
  <si>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</si>
  <si>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</si>
  <si>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</si>
  <si>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</si>
  <si>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</si>
  <si>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</si>
  <si>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</si>
  <si>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</si>
  <si>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</si>
  <si>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</si>
  <si>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</si>
  <si>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</si>
  <si>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</si>
  <si>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</si>
  <si>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</si>
  <si>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</si>
  <si>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</si>
  <si>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</si>
  <si>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</si>
  <si>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</si>
  <si>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</si>
  <si>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</si>
  <si>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</si>
  <si>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</si>
  <si>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</si>
  <si>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</si>
  <si>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</si>
  <si>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</si>
  <si>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</si>
  <si>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</si>
  <si>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</si>
  <si>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</si>
  <si>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</si>
  <si>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</si>
  <si>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</si>
  <si>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</si>
  <si>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</si>
  <si>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</si>
  <si>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</si>
  <si>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</si>
  <si>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</si>
  <si>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</si>
  <si>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</si>
  <si>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</si>
  <si>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</si>
  <si>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</si>
  <si>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</si>
  <si>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</si>
  <si>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</si>
  <si>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</si>
  <si>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</si>
  <si>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</si>
  <si>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</si>
  <si>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</si>
  <si>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</si>
  <si>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</si>
  <si>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</si>
  <si>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</si>
  <si>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</si>
  <si>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</si>
  <si>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</si>
  <si>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</si>
  <si>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</si>
  <si>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</si>
  <si>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</si>
  <si>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</si>
  <si>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</si>
  <si>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</si>
  <si>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</si>
  <si>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</si>
  <si>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</si>
  <si>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</si>
  <si>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</si>
  <si>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</si>
  <si>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</si>
  <si>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</si>
  <si>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</si>
  <si>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</si>
  <si>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</si>
  <si>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</si>
  <si>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</si>
  <si>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</si>
  <si>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</si>
  <si>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</si>
  <si>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</si>
  <si>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</si>
  <si>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</si>
  <si>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</si>
  <si>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</si>
  <si>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</si>
  <si>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</si>
  <si>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</si>
  <si>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</si>
  <si>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</si>
  <si>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</si>
  <si>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</si>
  <si>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</si>
  <si>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</si>
  <si>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</si>
  <si>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</si>
  <si>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</si>
  <si>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</si>
  <si>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</si>
  <si>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</si>
  <si>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</si>
  <si>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</si>
  <si>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</si>
  <si>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</si>
  <si>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</si>
  <si>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</si>
  <si>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</si>
  <si>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</si>
  <si>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</si>
  <si>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</si>
  <si>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</si>
  <si>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</si>
  <si>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</si>
  <si>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</si>
  <si>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</si>
  <si>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</si>
  <si>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</si>
  <si>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</si>
  <si>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</si>
  <si>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</si>
  <si>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</si>
  <si>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</si>
  <si>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</si>
  <si>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</si>
  <si>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</si>
  <si>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</si>
  <si>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</si>
  <si>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</si>
  <si>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</si>
  <si>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</si>
  <si>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</si>
  <si>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</si>
  <si>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</si>
  <si>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</si>
  <si>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</si>
  <si>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</si>
  <si>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</si>
  <si>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</si>
  <si>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</si>
  <si>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</si>
  <si>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</si>
  <si>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</si>
  <si>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</si>
  <si>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</si>
  <si>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</si>
  <si>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</si>
  <si>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</si>
  <si>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</si>
  <si>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</si>
  <si>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</si>
  <si>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</si>
  <si>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</si>
  <si>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</si>
  <si>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</si>
  <si>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</si>
  <si>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</si>
  <si>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</si>
  <si>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</si>
  <si>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</si>
  <si>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</si>
  <si>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</si>
  <si>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</si>
  <si>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</si>
  <si>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</si>
  <si>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</si>
  <si>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</si>
  <si>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</si>
  <si>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</si>
  <si>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</si>
  <si>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</si>
  <si>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</si>
  <si>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</si>
  <si>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</si>
  <si>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</si>
  <si>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</si>
  <si>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</si>
  <si>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</si>
  <si>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</si>
  <si>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</si>
  <si>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</si>
  <si>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</si>
  <si>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</si>
  <si>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</si>
  <si>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</si>
  <si>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</si>
  <si>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</si>
  <si>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</si>
  <si>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</si>
  <si>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</si>
  <si>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</si>
  <si>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</si>
  <si>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</si>
  <si>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</si>
  <si>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</si>
  <si>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</si>
  <si>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</si>
  <si>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</si>
  <si>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</si>
  <si>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</si>
  <si>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</si>
  <si>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</si>
  <si>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</si>
  <si>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</si>
  <si>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</si>
  <si>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</si>
  <si>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</si>
  <si>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</si>
  <si>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</si>
  <si>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</si>
  <si>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</si>
  <si>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</si>
  <si>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</si>
  <si>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</si>
  <si>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</si>
  <si>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</si>
  <si>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</si>
  <si>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</si>
  <si>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</si>
  <si>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</si>
  <si>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</si>
  <si>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</si>
  <si>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</si>
  <si>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</si>
  <si>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</si>
  <si>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</si>
  <si>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</si>
  <si>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</si>
  <si>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</si>
  <si>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</si>
  <si>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</si>
  <si>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</si>
  <si>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</si>
  <si>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</si>
  <si>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</si>
  <si>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</si>
  <si>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</si>
  <si>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</si>
  <si>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</si>
  <si>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</si>
  <si>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</si>
  <si>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</si>
  <si>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</si>
  <si>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</si>
  <si>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</si>
  <si>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</si>
  <si>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</si>
  <si>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</si>
  <si>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</si>
  <si>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</si>
  <si>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</si>
  <si>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</si>
  <si>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</si>
  <si>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</si>
  <si>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</si>
  <si>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</si>
  <si>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</si>
  <si>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</si>
  <si>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</si>
  <si>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</si>
  <si>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</si>
  <si>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</si>
  <si>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</si>
  <si>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</si>
  <si>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</si>
  <si>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</si>
  <si>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</si>
  <si>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</si>
  <si>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</si>
  <si>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</si>
  <si>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</si>
  <si>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</si>
  <si>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</si>
  <si>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</si>
  <si>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</si>
  <si>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</si>
  <si>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</si>
  <si>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</si>
  <si>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</si>
  <si>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</si>
  <si>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</si>
  <si>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</si>
  <si>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</si>
  <si>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</si>
  <si>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</si>
  <si>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</si>
  <si>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</si>
  <si>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</si>
  <si>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</si>
  <si>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</si>
  <si>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</si>
  <si>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</si>
  <si>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</si>
  <si>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</si>
  <si>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</si>
  <si>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</si>
  <si>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</si>
  <si>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</si>
  <si>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</si>
  <si>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</si>
  <si>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</si>
  <si>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</si>
  <si>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</si>
  <si>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</si>
  <si>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</si>
  <si>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</si>
  <si>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</si>
  <si>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</si>
  <si>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</si>
  <si>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</si>
  <si>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</si>
  <si>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</si>
  <si>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</si>
  <si>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</si>
  <si>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</si>
  <si>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</si>
  <si>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</si>
  <si>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</si>
  <si>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</si>
  <si>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</si>
  <si>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</si>
  <si>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</si>
  <si>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</si>
  <si>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</si>
  <si>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</si>
  <si>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</si>
  <si>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</si>
  <si>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</si>
  <si>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</si>
  <si>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</si>
  <si>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</si>
  <si>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</si>
  <si>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</si>
  <si>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</si>
  <si>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</si>
  <si>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</si>
  <si>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</si>
  <si>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</si>
  <si>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</si>
  <si>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</si>
  <si>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</si>
  <si>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</si>
  <si>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</si>
  <si>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</si>
  <si>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</si>
  <si>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</si>
  <si>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</si>
  <si>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</si>
  <si>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</si>
  <si>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</si>
  <si>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</si>
  <si>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</si>
  <si>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</si>
  <si>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</si>
  <si>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</si>
  <si>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</si>
  <si>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</si>
  <si>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</si>
  <si>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</si>
  <si>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</si>
  <si>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</si>
  <si>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</si>
  <si>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</si>
  <si>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</si>
  <si>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</si>
  <si>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</si>
  <si>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</si>
  <si>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</si>
  <si>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</si>
  <si>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</si>
  <si>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</si>
  <si>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</si>
  <si>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</si>
  <si>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</si>
  <si>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</si>
  <si>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</si>
  <si>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</si>
  <si>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</si>
  <si>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</si>
  <si>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</si>
  <si>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</si>
  <si>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</si>
  <si>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</si>
  <si>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</si>
  <si>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</si>
  <si>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</si>
  <si>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</si>
  <si>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</si>
  <si>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</si>
  <si>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</si>
  <si>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</si>
  <si>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</si>
  <si>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</si>
  <si>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</si>
  <si>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</si>
  <si>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</si>
  <si>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</si>
  <si>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</si>
  <si>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</si>
  <si>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</si>
  <si>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</si>
  <si>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</si>
  <si>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</si>
  <si>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</si>
  <si>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</si>
  <si>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</si>
  <si>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</si>
  <si>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</si>
  <si>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</si>
  <si>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</si>
  <si>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</si>
  <si>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</si>
  <si>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</si>
  <si>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</si>
  <si>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</si>
  <si>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</si>
  <si>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</si>
  <si>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</si>
  <si>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</si>
  <si>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</si>
  <si>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</si>
  <si>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</si>
  <si>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</si>
  <si>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</si>
  <si>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</si>
  <si>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</si>
  <si>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</si>
  <si>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</si>
  <si>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</si>
  <si>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</si>
  <si>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</si>
  <si>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</si>
  <si>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</si>
  <si>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</si>
  <si>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</si>
  <si>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</si>
  <si>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</si>
  <si>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</si>
  <si>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</si>
  <si>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</si>
  <si>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</si>
  <si>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</si>
  <si>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</si>
  <si>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</si>
  <si>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</si>
  <si>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</si>
  <si>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</si>
  <si>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</si>
  <si>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</si>
  <si>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</si>
  <si>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</si>
  <si>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</si>
  <si>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</si>
  <si>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</si>
  <si>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</si>
  <si>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</si>
  <si>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</si>
  <si>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</si>
  <si>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</si>
  <si>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</si>
  <si>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</si>
  <si>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</si>
  <si>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</si>
  <si>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</si>
  <si>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</si>
  <si>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</si>
  <si>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</si>
  <si>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</si>
  <si>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</si>
  <si>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</si>
  <si>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</si>
  <si>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</si>
  <si>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</si>
  <si>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</si>
  <si>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</si>
  <si>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</si>
  <si>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</si>
  <si>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</si>
  <si>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</si>
  <si>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</si>
  <si>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</si>
  <si>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</si>
  <si>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</si>
  <si>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</si>
  <si>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</si>
  <si>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</si>
  <si>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</si>
  <si>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</si>
  <si>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</si>
  <si>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</si>
  <si>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</si>
  <si>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</si>
  <si>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</si>
  <si>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</si>
  <si>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</si>
  <si>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</si>
  <si>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</si>
  <si>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</si>
  <si>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</si>
  <si>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</si>
  <si>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</si>
  <si>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</si>
  <si>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</si>
  <si>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</si>
  <si>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</si>
  <si>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</si>
  <si>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</si>
  <si>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</si>
  <si>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</si>
  <si>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</si>
  <si>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</si>
  <si>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</si>
  <si>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</si>
  <si>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</si>
  <si>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</si>
  <si>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</si>
  <si>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</si>
  <si>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</si>
  <si>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</si>
  <si>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</si>
  <si>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</si>
  <si>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</si>
  <si>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</si>
  <si>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</si>
  <si>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</si>
  <si>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</si>
  <si>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</si>
  <si>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</si>
  <si>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</si>
  <si>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</si>
  <si>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</si>
  <si>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</si>
  <si>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</si>
  <si>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</si>
  <si>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</si>
  <si>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</si>
  <si>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</si>
  <si>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</si>
  <si>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</si>
  <si>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</si>
  <si>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</si>
  <si>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</si>
  <si>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</si>
  <si>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</si>
  <si>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</si>
  <si>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</si>
  <si>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</si>
  <si>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</si>
  <si>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</si>
  <si>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</si>
  <si>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</si>
  <si>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</si>
  <si>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</si>
  <si>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</si>
  <si>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</si>
  <si>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</si>
  <si>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</si>
  <si>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</si>
  <si>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</si>
  <si>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</si>
  <si>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</si>
  <si>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</si>
  <si>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</si>
  <si>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</si>
  <si>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</si>
  <si>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</si>
  <si>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</si>
  <si>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</si>
  <si>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</si>
  <si>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</si>
  <si>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</si>
  <si>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</si>
  <si>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</si>
  <si>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</si>
  <si>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</si>
  <si>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</si>
  <si>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</si>
  <si>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</si>
  <si>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</si>
  <si>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</si>
  <si>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</si>
  <si>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</si>
  <si>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</si>
  <si>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</si>
  <si>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</si>
  <si>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</si>
  <si>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</si>
  <si>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</si>
  <si>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</si>
  <si>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</si>
  <si>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</si>
  <si>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</si>
  <si>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</si>
  <si>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</si>
  <si>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</si>
  <si>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</si>
  <si>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</si>
  <si>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</si>
  <si>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</si>
  <si>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</si>
  <si>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</si>
  <si>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</si>
  <si>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</si>
  <si>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</si>
  <si>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</si>
  <si>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</si>
  <si>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</si>
  <si>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</si>
  <si>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</si>
  <si>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</si>
  <si>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</si>
  <si>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</si>
  <si>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</si>
  <si>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</si>
  <si>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</si>
  <si>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</si>
  <si>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</si>
  <si>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</si>
  <si>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</si>
  <si>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</si>
  <si>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</si>
  <si>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</si>
  <si>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</si>
  <si>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</si>
  <si>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</si>
  <si>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</si>
  <si>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</si>
  <si>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</si>
  <si>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</si>
  <si>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</si>
  <si>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</si>
  <si>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</si>
  <si>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</si>
  <si>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</si>
  <si>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</si>
  <si>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</si>
  <si>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</si>
  <si>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</si>
  <si>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</si>
  <si>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</si>
  <si>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</si>
  <si>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</si>
  <si>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</si>
  <si>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</si>
  <si>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</si>
  <si>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</si>
  <si>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</si>
  <si>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</si>
  <si>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</si>
  <si>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</si>
  <si>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</si>
  <si>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</si>
  <si>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</si>
  <si>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</si>
  <si>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</si>
  <si>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</si>
  <si>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</si>
  <si>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</si>
  <si>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</si>
  <si>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</si>
  <si>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</si>
  <si>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</si>
  <si>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</si>
  <si>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</si>
  <si>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</si>
  <si>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</si>
  <si>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</si>
  <si>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</si>
  <si>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</si>
  <si>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</si>
  <si>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</si>
  <si>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</si>
  <si>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</si>
  <si>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</si>
  <si>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</si>
  <si>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</si>
  <si>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</si>
  <si>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</si>
  <si>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</si>
  <si>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</si>
  <si>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</si>
  <si>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</si>
  <si>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</si>
  <si>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</si>
  <si>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</si>
  <si>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</si>
  <si>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</si>
  <si>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</si>
  <si>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</si>
  <si>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</si>
  <si>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</si>
  <si>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</si>
  <si>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</si>
  <si>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</si>
  <si>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</si>
  <si>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</si>
  <si>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</si>
  <si>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</si>
  <si>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</si>
  <si>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</si>
  <si>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</si>
  <si>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</si>
  <si>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</si>
  <si>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</si>
  <si>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</si>
  <si>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</si>
  <si>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</si>
  <si>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</si>
  <si>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</si>
  <si>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</si>
  <si>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</si>
  <si>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</si>
  <si>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</si>
  <si>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</si>
  <si>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</si>
  <si>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</si>
  <si>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</si>
  <si>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</si>
  <si>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</si>
  <si>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</si>
  <si>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</si>
  <si>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</si>
  <si>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</si>
  <si>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</si>
  <si>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</si>
  <si>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</si>
  <si>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</si>
  <si>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</si>
  <si>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</si>
  <si>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</si>
  <si>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</si>
  <si>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</si>
  <si>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</si>
  <si>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</si>
  <si>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</si>
  <si>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</si>
  <si>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</si>
  <si>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</si>
  <si>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</si>
  <si>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</si>
  <si>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</si>
  <si>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</si>
  <si>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</si>
  <si>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</si>
  <si>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</si>
  <si>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</si>
  <si>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</si>
  <si>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</si>
  <si>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</si>
  <si>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</si>
  <si>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</si>
  <si>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</si>
  <si>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</si>
  <si>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</si>
  <si>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</si>
  <si>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</si>
  <si>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</si>
  <si>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</si>
  <si>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</si>
  <si>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</si>
  <si>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</si>
  <si>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</si>
  <si>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</si>
  <si>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</si>
  <si>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</si>
  <si>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</si>
  <si>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</si>
  <si>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</si>
  <si>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</si>
  <si>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</si>
  <si>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</si>
  <si>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</si>
  <si>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</si>
  <si>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</si>
  <si>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</si>
  <si>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</si>
  <si>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</si>
  <si>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</si>
  <si>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</si>
  <si>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</si>
  <si>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</si>
  <si>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</si>
  <si>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</si>
  <si>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</si>
  <si>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</si>
  <si>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</si>
  <si>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</si>
  <si>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</si>
  <si>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</si>
  <si>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</si>
  <si>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</si>
  <si>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</si>
  <si>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</si>
  <si>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</si>
  <si>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</si>
  <si>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</si>
  <si>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</si>
  <si>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</si>
  <si>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</si>
  <si>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</si>
  <si>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</si>
  <si>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</si>
  <si>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</si>
  <si>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</si>
  <si>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</si>
  <si>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</si>
  <si>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</si>
  <si>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</si>
  <si>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</si>
  <si>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</si>
  <si>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</si>
  <si>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</si>
  <si>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</si>
  <si>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</si>
  <si>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</si>
  <si>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</si>
  <si>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</si>
  <si>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</si>
  <si>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</si>
  <si>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</si>
  <si>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</si>
  <si>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</si>
  <si>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</si>
  <si>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</si>
  <si>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</si>
  <si>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</si>
  <si>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</si>
  <si>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</si>
  <si>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</si>
  <si>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</si>
  <si>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</si>
  <si>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</si>
  <si>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</si>
  <si>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</si>
  <si>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</si>
  <si>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</si>
  <si>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</si>
  <si>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</si>
  <si>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</si>
  <si>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</si>
  <si>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</si>
  <si>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</si>
  <si>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</si>
  <si>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</si>
  <si>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</si>
  <si>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</si>
  <si>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</si>
  <si>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</si>
  <si>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</si>
  <si>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</si>
  <si>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</si>
  <si>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</si>
  <si>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</si>
  <si>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</si>
  <si>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</si>
  <si>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</si>
  <si>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</si>
  <si>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</si>
  <si>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</si>
  <si>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</si>
  <si>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</si>
  <si>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</si>
  <si>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</si>
  <si>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</si>
  <si>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</si>
  <si>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</si>
  <si>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</si>
  <si>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</si>
  <si>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</si>
  <si>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</si>
  <si>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</si>
  <si>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</si>
  <si>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</si>
  <si>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</si>
  <si>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</si>
  <si>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</si>
  <si>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</si>
  <si>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</si>
  <si>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</si>
  <si>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</si>
  <si>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</si>
  <si>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</si>
  <si>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</si>
  <si>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</si>
  <si>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</si>
  <si>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</si>
  <si>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</si>
  <si>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</si>
  <si>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</si>
  <si>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</si>
  <si>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</si>
  <si>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</si>
  <si>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</si>
  <si>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</si>
  <si>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</si>
  <si>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</si>
  <si>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</si>
  <si>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</si>
  <si>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</si>
  <si>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</si>
  <si>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</si>
  <si>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</si>
  <si>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</si>
  <si>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</si>
  <si>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</si>
  <si>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</si>
  <si>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</si>
  <si>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</si>
  <si>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</si>
  <si>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</si>
  <si>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</si>
  <si>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</si>
  <si>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</si>
  <si>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</si>
  <si>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</si>
  <si>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</si>
  <si>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</si>
  <si>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</si>
  <si>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</si>
  <si>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</si>
  <si>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Full investment outstanding; warrants outstanding</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</si>
  <si>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</si>
  <si>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</si>
  <si>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</si>
  <si>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</si>
  <si>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</si>
  <si>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</si>
  <si>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</si>
  <si>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</si>
  <si>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</si>
  <si>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</si>
  <si>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</si>
  <si>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</si>
  <si>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</si>
  <si>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</si>
  <si>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</si>
  <si>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</si>
  <si>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</si>
  <si>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</si>
  <si>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</si>
  <si>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</si>
  <si>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</si>
  <si>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</si>
  <si>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</si>
  <si>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</si>
  <si>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</si>
  <si>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</si>
  <si>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</si>
  <si>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</si>
  <si>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</si>
  <si>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</si>
  <si>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</si>
  <si>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</si>
  <si>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</si>
  <si>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</si>
  <si>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</si>
  <si>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</si>
  <si>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</si>
  <si>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</si>
  <si>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</si>
  <si>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</si>
  <si>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</si>
  <si>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</si>
  <si>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</si>
  <si>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</si>
  <si>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</si>
  <si>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</si>
  <si>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</si>
  <si>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</si>
  <si>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</si>
  <si>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</si>
  <si>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</si>
  <si>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</si>
  <si>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</si>
  <si>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</si>
  <si>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</si>
  <si>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</si>
  <si>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</si>
  <si>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</si>
  <si>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</si>
  <si>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</si>
  <si>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</si>
  <si>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</si>
  <si>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</si>
  <si>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</si>
  <si>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</si>
  <si>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</si>
  <si>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</si>
  <si>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</si>
  <si>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</si>
  <si>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</si>
  <si>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</si>
  <si>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</si>
  <si>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</si>
  <si>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</si>
  <si>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</si>
  <si>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</si>
  <si>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</si>
  <si>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</si>
  <si>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</si>
  <si>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</si>
  <si>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</si>
  <si>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</si>
  <si>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</si>
  <si>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</si>
  <si>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</si>
  <si>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</si>
  <si>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</si>
  <si>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</si>
  <si>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</si>
  <si>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</si>
  <si>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</si>
  <si>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</si>
  <si>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</si>
  <si>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</si>
  <si>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</si>
  <si>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</si>
  <si>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</si>
  <si>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</si>
  <si>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</si>
  <si>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</si>
  <si>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</si>
  <si>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</si>
  <si>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</si>
  <si>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</si>
  <si>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</si>
  <si>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</si>
  <si>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</si>
  <si>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</si>
  <si>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</si>
  <si>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</si>
  <si>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</si>
  <si>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</si>
  <si>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</si>
  <si>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</si>
  <si>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</si>
  <si>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</si>
  <si>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</si>
  <si>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</si>
  <si>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</si>
  <si>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</si>
  <si>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</si>
  <si>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</si>
  <si>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</si>
  <si>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</si>
  <si>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</si>
  <si>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</si>
  <si>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</si>
  <si>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</si>
  <si>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</si>
  <si>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</si>
  <si>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</si>
  <si>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</si>
  <si>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</si>
  <si>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</si>
  <si>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</si>
  <si>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</si>
  <si>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</si>
  <si>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</si>
  <si>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</si>
  <si>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</si>
  <si>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</si>
  <si>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</si>
  <si>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</si>
  <si>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</si>
  <si>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</si>
  <si>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</si>
  <si>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</si>
  <si>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</si>
  <si>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</si>
  <si>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</si>
  <si>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</si>
  <si>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</si>
  <si>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</si>
  <si>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</si>
  <si>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</si>
  <si>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</si>
  <si>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</si>
  <si>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</si>
  <si>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</si>
  <si>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</si>
  <si>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</si>
  <si>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</si>
  <si>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</si>
  <si>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</si>
  <si>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</si>
  <si>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</si>
  <si>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</si>
  <si>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</si>
  <si>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</si>
  <si>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</si>
  <si>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</si>
  <si>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</si>
  <si>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</si>
  <si>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</si>
  <si>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</si>
  <si>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</si>
  <si>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</si>
  <si>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</si>
  <si>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</si>
  <si>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</si>
  <si>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</si>
  <si>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</si>
  <si>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</si>
  <si>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</si>
  <si>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</si>
  <si>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</si>
  <si>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</si>
  <si>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</si>
  <si>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</si>
  <si>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</si>
  <si>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</si>
  <si>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</si>
  <si>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</si>
  <si>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</si>
  <si>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</si>
  <si>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</si>
  <si>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</si>
  <si>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</si>
  <si>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</si>
  <si>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</si>
  <si>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</si>
  <si>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</si>
  <si>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</si>
  <si>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</si>
  <si>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</si>
  <si>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</si>
  <si>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</si>
  <si>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</si>
  <si>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</si>
  <si>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</si>
  <si>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</si>
  <si>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</si>
  <si>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</si>
  <si>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</si>
  <si>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</si>
  <si>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</si>
  <si>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</si>
  <si>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</si>
  <si>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</si>
  <si>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</si>
  <si>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</si>
  <si>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</si>
  <si>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</si>
  <si>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</si>
  <si>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</si>
  <si>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</si>
  <si>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</si>
  <si>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</si>
  <si>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</si>
  <si>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</si>
  <si>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</si>
  <si>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</si>
  <si>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</si>
  <si>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</si>
  <si>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</si>
  <si>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</si>
  <si>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</si>
  <si>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</si>
  <si>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</si>
  <si>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</si>
  <si>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</si>
  <si>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</si>
  <si>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</si>
  <si>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</si>
  <si>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</si>
  <si>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</si>
  <si>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</si>
  <si>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</si>
  <si>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</si>
  <si>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</si>
  <si>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</si>
  <si>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</si>
  <si>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</si>
  <si>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</si>
  <si>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</si>
  <si>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</si>
  <si>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</si>
  <si>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</si>
  <si>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</si>
  <si>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</si>
  <si>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</si>
  <si>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</si>
  <si>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</si>
  <si>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</si>
  <si>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</si>
  <si>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</si>
  <si>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</si>
  <si>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</si>
  <si>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</si>
  <si>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</si>
  <si>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</si>
  <si>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</si>
  <si>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</si>
  <si>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</si>
  <si>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</si>
  <si>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</si>
  <si>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</si>
  <si>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</si>
  <si>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</si>
  <si>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</si>
  <si>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</si>
  <si>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</si>
  <si>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</si>
  <si>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</si>
  <si>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</si>
  <si>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</si>
  <si>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</si>
  <si>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</si>
  <si>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</si>
  <si>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</si>
  <si>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</si>
  <si>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</si>
  <si>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</si>
  <si>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</si>
  <si>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</si>
  <si>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</si>
  <si>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</si>
  <si>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</si>
  <si>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</si>
  <si>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</si>
  <si>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</si>
  <si>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</si>
  <si>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</si>
  <si>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</si>
  <si>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</si>
  <si>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</si>
  <si>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</si>
  <si>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</si>
  <si>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</si>
  <si>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</si>
  <si>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</si>
  <si>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</si>
  <si>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</si>
  <si>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</si>
  <si>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</si>
  <si>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</si>
  <si>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</si>
  <si>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</si>
  <si>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</si>
  <si>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</si>
  <si>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</si>
  <si>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</si>
  <si>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</si>
  <si>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</si>
  <si>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</si>
  <si>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</si>
  <si>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</si>
  <si>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</si>
  <si>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</si>
  <si>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</si>
  <si>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</si>
  <si>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</si>
  <si>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</si>
  <si>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</si>
  <si>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</si>
  <si>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</si>
  <si>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</si>
  <si>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</si>
  <si>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</si>
  <si>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</si>
  <si>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</si>
  <si>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</si>
  <si>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</si>
  <si>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</si>
  <si>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</si>
  <si>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</si>
  <si>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</si>
  <si>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</si>
  <si>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</si>
  <si>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</si>
  <si>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</si>
  <si>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</si>
  <si>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</si>
  <si>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</si>
  <si>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</si>
  <si>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</si>
  <si>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</si>
  <si>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</si>
  <si>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</si>
  <si>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</si>
  <si>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</si>
  <si>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</si>
  <si>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</si>
  <si>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</si>
  <si>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</si>
  <si>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</si>
  <si>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</si>
  <si>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</si>
  <si>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</si>
  <si>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</si>
  <si>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</si>
  <si>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</si>
  <si>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</si>
  <si>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</si>
  <si>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</si>
  <si>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</si>
  <si>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</si>
  <si>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</si>
  <si>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</si>
  <si>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</si>
  <si>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</si>
  <si>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</si>
  <si>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</si>
  <si>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</si>
  <si>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</si>
  <si>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</si>
  <si>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</si>
  <si>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</si>
  <si>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</si>
  <si>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</si>
  <si>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</si>
  <si>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</si>
  <si>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</si>
  <si>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</si>
  <si>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</si>
  <si>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</si>
  <si>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</si>
  <si>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</si>
  <si>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</si>
  <si>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</si>
  <si>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</si>
  <si>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</si>
  <si>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</si>
  <si>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</si>
  <si>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</si>
  <si>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</si>
  <si>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</si>
  <si>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</si>
  <si>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</si>
  <si>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</si>
  <si>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</si>
  <si>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</si>
  <si>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</si>
  <si>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</si>
  <si>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</si>
  <si>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</si>
  <si>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</si>
  <si>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</si>
  <si>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</si>
  <si>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</si>
  <si>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</si>
  <si>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</si>
  <si>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</si>
  <si>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</si>
  <si>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</si>
  <si>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</si>
  <si>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</si>
  <si>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</si>
  <si>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</si>
  <si>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</si>
  <si>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</si>
  <si>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</si>
  <si>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</si>
  <si>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</si>
  <si>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</si>
  <si>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</si>
  <si>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</si>
  <si>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</si>
  <si>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</si>
  <si>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</si>
  <si>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</si>
  <si>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</si>
  <si>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</si>
  <si>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</si>
  <si>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</si>
  <si>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</si>
  <si>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</si>
  <si>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</si>
  <si>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</si>
  <si>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</si>
  <si>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</si>
  <si>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</si>
  <si>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</si>
  <si>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</si>
  <si>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</si>
  <si>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</si>
  <si>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</si>
  <si>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</si>
  <si>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</si>
  <si>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</si>
  <si>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</si>
  <si>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</si>
  <si>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</si>
  <si>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</si>
  <si>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</si>
  <si>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</si>
  <si>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</si>
  <si>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</si>
  <si>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</si>
  <si>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</si>
  <si>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</si>
  <si>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</si>
  <si>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</si>
  <si>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</si>
  <si>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</si>
  <si>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</si>
  <si>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</si>
  <si>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</si>
  <si>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</si>
  <si>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</si>
  <si>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</si>
  <si>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</si>
  <si>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</si>
  <si>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</si>
  <si>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</si>
  <si>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</si>
  <si>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</si>
  <si>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</si>
  <si>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</si>
  <si>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</si>
  <si>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</si>
  <si>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</si>
  <si>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</si>
  <si>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</si>
  <si>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</si>
  <si>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</si>
  <si>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</si>
  <si>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</si>
  <si>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</si>
  <si>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</si>
  <si>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</si>
  <si>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</si>
  <si>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</si>
  <si>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</si>
  <si>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</si>
  <si>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</si>
  <si>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</si>
  <si>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</si>
  <si>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</si>
  <si>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</si>
  <si>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</si>
  <si>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</si>
  <si>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</si>
  <si>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</si>
  <si>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</si>
  <si>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</si>
  <si>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</si>
  <si>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</si>
  <si>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</si>
  <si>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</si>
  <si>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</si>
  <si>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</si>
  <si>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</si>
  <si>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</si>
  <si>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</si>
  <si>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</si>
  <si>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</si>
  <si>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</si>
  <si>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</si>
  <si>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</si>
  <si>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</si>
  <si>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</si>
  <si>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</si>
  <si>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</si>
  <si>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</si>
  <si>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</si>
  <si>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</si>
  <si>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</si>
  <si>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</si>
  <si>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</si>
  <si>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</si>
  <si>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</si>
  <si>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</si>
  <si>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</si>
  <si>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</si>
  <si>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</si>
  <si>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</si>
  <si>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</si>
  <si>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</si>
  <si>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</si>
  <si>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</si>
  <si>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</si>
  <si>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</si>
  <si>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</si>
  <si>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</si>
  <si>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</si>
  <si>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</si>
  <si>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</si>
  <si>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</si>
  <si>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</si>
  <si>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</si>
  <si>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</si>
  <si>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</si>
  <si>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</si>
  <si>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</si>
  <si>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</si>
  <si>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</si>
  <si>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</si>
  <si>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</si>
  <si>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</si>
  <si>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</si>
  <si>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</si>
  <si>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</si>
  <si>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</si>
  <si>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</si>
  <si>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</si>
  <si>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</si>
  <si>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</si>
  <si>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</si>
  <si>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</si>
  <si>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</si>
  <si>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</si>
  <si>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</si>
  <si>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</si>
  <si>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</si>
  <si>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</si>
  <si>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</si>
  <si>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</si>
  <si>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</si>
  <si>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</si>
  <si>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</si>
  <si>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</si>
  <si>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</si>
  <si>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</si>
  <si>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</si>
  <si>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</si>
  <si>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</si>
  <si>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</si>
  <si>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</si>
  <si>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</si>
  <si>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</si>
  <si>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</si>
  <si>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</si>
  <si>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</si>
  <si>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</si>
  <si>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</si>
  <si>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</si>
  <si>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</si>
  <si>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</si>
  <si>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</si>
  <si>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</si>
  <si>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</si>
  <si>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</si>
  <si>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</si>
  <si>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</si>
  <si>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</si>
  <si>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</si>
  <si>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</si>
  <si>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</si>
  <si>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</si>
  <si>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</si>
  <si>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</si>
  <si>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</si>
  <si>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</si>
  <si>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</si>
  <si>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</si>
  <si>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</si>
  <si>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</si>
  <si>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</si>
  <si>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</si>
  <si>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</si>
  <si>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</si>
  <si>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</si>
  <si>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</si>
  <si>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</si>
  <si>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</si>
  <si>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</si>
  <si>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</si>
  <si>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</si>
  <si>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</si>
  <si>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</si>
  <si>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</si>
  <si>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</si>
  <si>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</si>
  <si>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</si>
  <si>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</si>
  <si>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</si>
  <si>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</si>
  <si>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</si>
  <si>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</si>
  <si>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</si>
  <si>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</si>
  <si>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</si>
  <si>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</si>
  <si>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</si>
  <si>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</si>
  <si>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</si>
  <si>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</si>
  <si>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</si>
  <si>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</si>
  <si>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</si>
  <si>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</si>
  <si>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</si>
  <si>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</si>
  <si>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</si>
  <si>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</si>
  <si>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</si>
  <si>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</si>
  <si>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</si>
  <si>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</si>
  <si>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</si>
  <si>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</si>
  <si>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</si>
  <si>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</si>
  <si>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</si>
  <si>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</si>
  <si>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</si>
  <si>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</si>
  <si>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</si>
  <si>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</si>
  <si>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</si>
  <si>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</si>
  <si>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</si>
  <si>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</si>
  <si>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</si>
  <si>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</si>
  <si>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</si>
  <si>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</si>
  <si>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</si>
  <si>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</si>
  <si>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</si>
  <si>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</si>
  <si>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</si>
  <si>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</si>
  <si>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</si>
  <si>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</si>
  <si>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</si>
  <si>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</si>
  <si>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</si>
  <si>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</si>
  <si>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</si>
  <si>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</si>
  <si>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</si>
  <si>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</si>
  <si>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</si>
  <si>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</si>
  <si>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</si>
  <si>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</si>
  <si>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</si>
  <si>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</si>
  <si>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</si>
  <si>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</si>
  <si>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</si>
  <si>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</si>
  <si>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</si>
  <si>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</si>
  <si>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</si>
  <si>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</si>
  <si>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</si>
  <si>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</si>
  <si>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</si>
  <si>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</si>
  <si>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</si>
  <si>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</si>
  <si>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</si>
  <si>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</si>
  <si>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</si>
  <si>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</si>
  <si>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</si>
  <si>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</si>
  <si>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</si>
  <si>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</si>
  <si>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</si>
  <si>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</si>
  <si>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</si>
  <si>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</si>
  <si>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</si>
  <si>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</si>
  <si>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</si>
  <si>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</si>
  <si>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</si>
  <si>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</si>
  <si>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</si>
  <si>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</si>
  <si>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</si>
  <si>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</si>
  <si>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</si>
  <si>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</si>
  <si>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</si>
  <si>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</si>
  <si>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</si>
  <si>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</si>
  <si>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</si>
  <si>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</si>
  <si>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</si>
  <si>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</si>
  <si>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</si>
  <si>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</si>
  <si>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</si>
  <si>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</si>
  <si>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</si>
  <si>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</si>
  <si>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</si>
  <si>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</si>
  <si>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</si>
  <si>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</si>
  <si>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</si>
  <si>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</si>
  <si>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</si>
  <si>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</si>
  <si>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</si>
  <si>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</si>
  <si>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</si>
  <si>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</si>
  <si>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</si>
  <si>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</si>
  <si>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</si>
  <si>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</si>
  <si>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</si>
  <si>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</si>
  <si>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</si>
  <si>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</si>
  <si>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</si>
  <si>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</si>
  <si>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</si>
  <si>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</si>
  <si>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</si>
  <si>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</si>
  <si>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</si>
  <si>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</si>
  <si>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</si>
  <si>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</si>
  <si>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</si>
  <si>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</si>
  <si>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</si>
  <si>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</si>
  <si>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</si>
  <si>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</si>
  <si>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</si>
  <si>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</si>
  <si>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</si>
  <si>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</si>
  <si>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</si>
  <si>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</si>
  <si>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</si>
  <si>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</si>
  <si>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</si>
  <si>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</si>
  <si>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</si>
  <si>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</si>
  <si>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</si>
  <si>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</si>
  <si>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</si>
  <si>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</si>
  <si>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</si>
  <si>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</si>
  <si>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</si>
  <si>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</si>
  <si>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</si>
  <si>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</si>
  <si>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</si>
  <si>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</si>
  <si>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</si>
  <si>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</si>
  <si>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</si>
  <si>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</si>
  <si>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</si>
  <si>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</si>
  <si>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</si>
  <si>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</si>
  <si>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</si>
  <si>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</si>
  <si>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</si>
  <si>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</si>
  <si>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</si>
  <si>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</si>
  <si>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</si>
  <si>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</si>
  <si>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</si>
  <si>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</si>
  <si>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</si>
  <si>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</si>
  <si>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</si>
  <si>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</si>
  <si>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</si>
  <si>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</si>
  <si>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</si>
  <si>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</si>
  <si>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</si>
  <si>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</si>
  <si>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</si>
  <si>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</si>
  <si>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</si>
  <si>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</si>
  <si>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</si>
  <si>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</si>
  <si>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</si>
  <si>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</si>
  <si>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</si>
  <si>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</si>
  <si>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</si>
  <si>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</si>
  <si>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</si>
  <si>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</si>
  <si>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</si>
  <si>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</si>
  <si>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</si>
  <si>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</si>
  <si>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</si>
  <si>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</si>
  <si>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</si>
  <si>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</si>
  <si>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</si>
  <si>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</si>
  <si>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</si>
  <si>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</si>
  <si>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</si>
  <si>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</si>
  <si>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</si>
  <si>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</si>
  <si>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</si>
  <si>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</si>
  <si>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</si>
  <si>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</si>
  <si>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</si>
  <si>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</si>
  <si>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</si>
  <si>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</si>
  <si>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</si>
  <si>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</si>
  <si>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</si>
  <si>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</si>
  <si>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</si>
  <si>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</si>
  <si>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</si>
  <si>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</si>
  <si>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</si>
  <si>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</si>
  <si>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</si>
  <si>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</si>
  <si>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</si>
  <si>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</si>
  <si>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</si>
  <si>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</si>
  <si>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</si>
  <si>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</si>
  <si>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</si>
  <si>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</si>
  <si>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</si>
  <si>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</si>
  <si>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</si>
  <si>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</si>
  <si>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</si>
  <si>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</si>
  <si>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</si>
  <si>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</si>
  <si>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</si>
  <si>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</si>
  <si>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</si>
  <si>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</si>
  <si>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</si>
  <si>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</si>
  <si>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</si>
  <si>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</si>
  <si>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</si>
  <si>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</si>
  <si>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</si>
  <si>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</si>
  <si>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</si>
  <si>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</si>
  <si>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</si>
  <si>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</si>
  <si>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</si>
  <si>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</si>
  <si>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</si>
  <si>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</si>
  <si>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</si>
  <si>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</si>
  <si>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</si>
  <si>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</si>
  <si>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</si>
  <si>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</si>
  <si>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</si>
  <si>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</si>
  <si>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</si>
  <si>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</si>
  <si>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</si>
  <si>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</si>
  <si>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</si>
  <si>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</si>
  <si>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</si>
  <si>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</si>
  <si>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</si>
  <si>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</si>
  <si>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</si>
  <si>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</si>
  <si>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</si>
  <si>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</si>
  <si>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</si>
  <si>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</si>
  <si>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</si>
  <si>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</si>
  <si>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</si>
  <si>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</si>
  <si>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</si>
  <si>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</si>
  <si>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</si>
  <si>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</si>
  <si>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</si>
  <si>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</si>
  <si>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</si>
  <si>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</si>
  <si>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</si>
  <si>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</si>
  <si>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</si>
  <si>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</si>
  <si>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</si>
  <si>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</si>
  <si>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</si>
  <si>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</si>
  <si>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</si>
  <si>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</si>
  <si>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</si>
  <si>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</si>
  <si>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</si>
  <si>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</si>
  <si>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</si>
  <si>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</si>
  <si>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</si>
  <si>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</si>
  <si>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</si>
  <si>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</si>
  <si>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</si>
  <si>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</si>
  <si>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</si>
  <si>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</si>
  <si>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</si>
  <si>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</si>
  <si>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</si>
  <si>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</si>
  <si>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</si>
  <si>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</si>
  <si>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</si>
  <si>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</si>
  <si>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</si>
  <si>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</si>
  <si>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</si>
  <si>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</si>
  <si>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</si>
  <si>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</si>
  <si>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</si>
  <si>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</si>
  <si>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</si>
  <si>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</si>
  <si>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</si>
  <si>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</si>
  <si>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</si>
  <si>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</si>
  <si>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</si>
  <si>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</si>
  <si>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</si>
  <si>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</si>
  <si>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</si>
  <si>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</si>
  <si>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</si>
  <si>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</si>
  <si>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</si>
  <si>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</si>
  <si>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</si>
  <si>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</si>
  <si>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</si>
  <si>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</si>
  <si>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</si>
  <si>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</si>
  <si>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</si>
  <si>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</si>
  <si>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</si>
  <si>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</si>
  <si>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</si>
  <si>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</si>
  <si>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</si>
  <si>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</si>
  <si>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</si>
  <si>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</si>
  <si>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</si>
  <si>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</si>
  <si>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</si>
  <si>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</si>
  <si>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</si>
  <si>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</si>
  <si>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</si>
  <si>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</si>
  <si>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</si>
  <si>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</si>
  <si>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</si>
  <si>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</si>
  <si>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</si>
  <si>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</si>
  <si>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</si>
  <si>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</si>
  <si>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</si>
  <si>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</si>
  <si>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</si>
  <si>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</si>
  <si>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</si>
  <si>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</si>
  <si>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</si>
  <si>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</si>
  <si>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</si>
  <si>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</si>
  <si>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</si>
  <si>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</si>
  <si>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</si>
  <si>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</si>
  <si>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</si>
  <si>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</si>
  <si>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</si>
  <si>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</si>
  <si>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</si>
  <si>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</si>
  <si>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</si>
  <si>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</si>
  <si>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</si>
  <si>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</si>
  <si>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</si>
  <si>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</si>
  <si>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</si>
  <si>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</si>
  <si>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</si>
  <si>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</si>
  <si>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</si>
  <si>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</si>
  <si>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</si>
  <si>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</si>
  <si>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</si>
  <si>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</si>
  <si>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</si>
  <si>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</si>
  <si>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</si>
  <si>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</si>
  <si>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</si>
  <si>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</si>
  <si>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</si>
  <si>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</si>
  <si>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</si>
  <si>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</si>
  <si>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</si>
  <si>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</si>
  <si>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</si>
  <si>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</si>
  <si>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</si>
  <si>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</si>
  <si>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</si>
  <si>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</si>
  <si>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</si>
  <si>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</si>
  <si>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</si>
  <si>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</si>
  <si>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</si>
  <si>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</si>
  <si>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</si>
  <si>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</si>
  <si>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</si>
  <si>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</si>
  <si>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</si>
  <si>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</si>
  <si>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</si>
  <si>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</si>
  <si>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</si>
  <si>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</si>
  <si>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</si>
  <si>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</si>
  <si>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</si>
  <si>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</si>
  <si>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</si>
  <si>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</si>
  <si>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</si>
  <si>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</si>
  <si>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</si>
  <si>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</si>
  <si>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</si>
  <si>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</si>
  <si>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</si>
  <si>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</si>
  <si>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</si>
  <si>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</si>
  <si>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</si>
  <si>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</si>
  <si>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</si>
  <si>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</si>
  <si>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</si>
  <si>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</si>
  <si>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</si>
  <si>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</si>
  <si>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</si>
  <si>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</si>
  <si>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</si>
  <si>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</si>
  <si>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</si>
  <si>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</si>
  <si>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</si>
  <si>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</si>
  <si>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</si>
  <si>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</si>
  <si>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</si>
  <si>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</si>
  <si>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</si>
  <si>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</si>
  <si>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</si>
  <si>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</si>
  <si>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</si>
  <si>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</si>
  <si>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</si>
  <si>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</si>
  <si>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</si>
  <si>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</si>
  <si>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</si>
  <si>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</si>
  <si>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</si>
  <si>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</si>
  <si>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</si>
  <si>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</si>
  <si>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</si>
  <si>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</si>
  <si>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</si>
  <si>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</si>
  <si>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</si>
  <si>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</si>
  <si>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</si>
  <si>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</si>
  <si>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</si>
  <si>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</si>
  <si>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</si>
  <si>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</si>
  <si>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</si>
  <si>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</si>
  <si>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</si>
  <si>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</si>
  <si>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</si>
  <si>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</si>
  <si>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</si>
  <si>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</si>
  <si>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</si>
  <si>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</si>
  <si>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</si>
  <si>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</si>
  <si>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</si>
  <si>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</si>
  <si>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</si>
  <si>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</si>
  <si>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</si>
  <si>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</si>
  <si>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</si>
  <si>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</si>
  <si>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</si>
  <si>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</si>
  <si>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</si>
  <si>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</si>
  <si>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</si>
  <si>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</si>
  <si>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</si>
  <si>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</si>
  <si>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</si>
  <si>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</si>
  <si>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</si>
  <si>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</si>
  <si>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</si>
  <si>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</si>
  <si>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</si>
  <si>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</si>
  <si>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</si>
  <si>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</si>
  <si>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</si>
  <si>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</si>
  <si>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</si>
  <si>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</si>
  <si>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</si>
  <si>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</si>
  <si>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</si>
  <si>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</si>
  <si>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</si>
  <si>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</si>
  <si>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</si>
  <si>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</si>
  <si>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</si>
  <si>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</si>
  <si>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</si>
  <si>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</si>
  <si>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</si>
  <si>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</si>
  <si>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</si>
  <si>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</si>
  <si>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</si>
  <si>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</si>
  <si>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</si>
  <si>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</si>
  <si>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</si>
  <si>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</si>
  <si>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</si>
  <si>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</si>
  <si>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</si>
  <si>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</si>
  <si>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</si>
  <si>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</si>
  <si>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</si>
  <si>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</si>
  <si>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</si>
  <si>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</si>
  <si>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</si>
  <si>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</si>
  <si>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</si>
  <si>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</si>
  <si>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</si>
  <si>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</si>
  <si>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</si>
  <si>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</si>
  <si>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</si>
  <si>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</si>
  <si>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</si>
  <si>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</si>
  <si>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</si>
  <si>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</si>
  <si>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</si>
  <si>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</si>
  <si>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</si>
  <si>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</si>
  <si>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</si>
  <si>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</si>
  <si>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</si>
  <si>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</si>
  <si>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</si>
  <si>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</si>
  <si>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</si>
  <si>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</si>
  <si>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</si>
  <si>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</si>
  <si>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</si>
  <si>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</si>
  <si>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</si>
  <si>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</si>
  <si>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</si>
  <si>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</si>
  <si>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</si>
  <si>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</si>
  <si>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</si>
  <si>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</si>
  <si>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</si>
  <si>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</si>
  <si>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</si>
  <si>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</si>
  <si>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</si>
  <si>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</si>
  <si>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</si>
  <si>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</si>
  <si>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</si>
  <si>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</si>
  <si>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</si>
  <si>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</si>
  <si>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</si>
  <si>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</si>
  <si>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</si>
  <si>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</si>
  <si>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</si>
  <si>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</si>
  <si>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</si>
  <si>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</si>
  <si>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</si>
  <si>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</si>
  <si>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</si>
  <si>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</si>
  <si>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</si>
  <si>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</si>
  <si>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</si>
  <si>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</si>
  <si>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</si>
  <si>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</si>
  <si>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</si>
  <si>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</si>
  <si>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</si>
  <si>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</si>
  <si>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</si>
  <si>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</si>
  <si>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</si>
  <si>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</si>
  <si>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</si>
  <si>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</si>
  <si>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</si>
  <si>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</si>
  <si>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</si>
  <si>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</si>
  <si>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</si>
  <si>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</si>
  <si>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</si>
  <si>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</si>
  <si>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</si>
  <si>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</si>
  <si>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</si>
  <si>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</si>
  <si>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</si>
  <si>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</si>
  <si>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</si>
  <si>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</si>
  <si>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</si>
  <si>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</si>
  <si>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</si>
  <si>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</si>
  <si>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</si>
  <si>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</si>
  <si>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</si>
  <si>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</si>
  <si>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</si>
  <si>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</si>
  <si>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</si>
  <si>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</si>
  <si>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</si>
  <si>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</si>
  <si>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</si>
  <si>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</si>
  <si>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</si>
  <si>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</si>
  <si>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</si>
  <si>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</si>
  <si>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</si>
  <si>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</si>
  <si>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</si>
  <si>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</si>
  <si>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</si>
  <si>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</si>
  <si>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</si>
  <si>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</si>
  <si>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</si>
  <si>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</si>
  <si>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</si>
  <si>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</si>
  <si>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</si>
  <si>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</si>
  <si>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</si>
  <si>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</si>
  <si>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</si>
  <si>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</si>
  <si>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</si>
  <si>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</si>
  <si>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</si>
  <si>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</si>
  <si>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</si>
  <si>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</si>
  <si>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</si>
  <si>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</si>
  <si>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</si>
  <si>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</si>
  <si>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</si>
  <si>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</si>
  <si>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</si>
  <si>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</si>
  <si>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</si>
  <si>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</si>
  <si>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</si>
  <si>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</si>
  <si>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</si>
  <si>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</si>
  <si>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</si>
  <si>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</si>
  <si>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</si>
  <si>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</si>
  <si>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</si>
  <si>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</si>
  <si>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</si>
  <si>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</si>
  <si>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</si>
  <si>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</si>
  <si>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</si>
  <si>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</si>
  <si>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</si>
  <si>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</si>
  <si>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</si>
  <si>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</si>
  <si>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</si>
  <si>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</si>
  <si>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</si>
  <si>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</si>
  <si>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</si>
  <si>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</si>
  <si>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</si>
  <si>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</si>
  <si>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</si>
  <si>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</si>
  <si>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</si>
  <si>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</si>
  <si>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</si>
  <si>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</si>
  <si>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</si>
  <si>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</si>
  <si>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</si>
  <si>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</si>
  <si>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</si>
  <si>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</si>
  <si>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</si>
  <si>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</si>
  <si>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</si>
  <si>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</si>
  <si>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</si>
  <si>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</si>
  <si>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</si>
  <si>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</si>
  <si>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</si>
  <si>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</si>
  <si>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</si>
  <si>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</si>
  <si>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</si>
  <si>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</si>
  <si>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</si>
  <si>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</si>
  <si>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</si>
  <si>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</si>
  <si>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</si>
  <si>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</si>
  <si>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</si>
  <si>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</si>
  <si>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</si>
  <si>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</si>
  <si>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</si>
  <si>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</si>
  <si>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</si>
  <si>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</si>
  <si>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</si>
  <si>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</si>
  <si>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</si>
  <si>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</si>
  <si>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</si>
  <si>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</si>
  <si>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</si>
  <si>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</si>
  <si>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</si>
  <si>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</si>
  <si>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</si>
  <si>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</si>
  <si>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</si>
  <si>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</si>
  <si>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</si>
  <si>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</si>
  <si>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</si>
  <si>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</si>
  <si>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</si>
  <si>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</si>
  <si>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</si>
  <si>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</si>
  <si>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</si>
  <si>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</si>
  <si>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</si>
  <si>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</si>
  <si>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</si>
  <si>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</si>
  <si>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</si>
  <si>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</si>
  <si>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</si>
  <si>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</si>
  <si>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</si>
  <si>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</si>
  <si>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</si>
  <si>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</si>
  <si>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</si>
  <si>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</si>
  <si>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</si>
  <si>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</si>
  <si>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</si>
  <si>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</si>
  <si>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</si>
  <si>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</si>
  <si>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</si>
  <si>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</si>
  <si>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</si>
  <si>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</si>
  <si>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</si>
  <si>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</si>
  <si>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</si>
  <si>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</si>
  <si>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</si>
  <si>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</si>
  <si>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</si>
  <si>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</si>
  <si>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</si>
  <si>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</si>
  <si>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</si>
  <si>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</si>
  <si>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</si>
  <si>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</si>
  <si>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</si>
  <si>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</si>
  <si>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</si>
  <si>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</si>
  <si>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</si>
  <si>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</si>
  <si>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</si>
  <si>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</si>
  <si>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</si>
  <si>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</si>
  <si>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</si>
  <si>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</si>
  <si>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</si>
  <si>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</si>
  <si>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</si>
  <si>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</si>
  <si>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</si>
  <si>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</si>
  <si>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</si>
  <si>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</si>
  <si>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</si>
  <si>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</si>
  <si>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</si>
  <si>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</si>
  <si>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</si>
  <si>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</si>
  <si>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</si>
  <si>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</si>
  <si>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</si>
  <si>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</si>
  <si>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</si>
  <si>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</si>
  <si>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</si>
  <si>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</si>
  <si>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</si>
  <si>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</si>
  <si>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</si>
  <si>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</si>
  <si>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</si>
  <si>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</si>
  <si>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</si>
  <si>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</si>
  <si>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</si>
  <si>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</si>
  <si>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</si>
  <si>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</si>
  <si>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</si>
  <si>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</si>
  <si>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</si>
  <si>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</si>
  <si>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</si>
  <si>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</si>
  <si>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</si>
  <si>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</si>
  <si>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</si>
  <si>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</si>
  <si>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</si>
  <si>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</si>
  <si>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</si>
  <si>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</si>
  <si>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</si>
  <si>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</si>
  <si>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</si>
  <si>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</si>
  <si>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</si>
  <si>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</si>
  <si>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</si>
  <si>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</si>
  <si>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</si>
  <si>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</si>
  <si>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</si>
  <si>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</si>
  <si>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</si>
  <si>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</si>
  <si>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</si>
  <si>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</si>
  <si>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</si>
  <si>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</si>
  <si>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</si>
  <si>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</si>
  <si>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</si>
  <si>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</si>
  <si>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</si>
  <si>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</si>
  <si>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</si>
  <si>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</si>
  <si>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</si>
  <si>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</si>
  <si>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</si>
  <si>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</si>
  <si>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</si>
  <si>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</si>
  <si>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</si>
  <si>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</si>
  <si>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</si>
  <si>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</si>
  <si>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</si>
  <si>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</si>
  <si>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</si>
  <si>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</si>
  <si>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</si>
  <si>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</si>
  <si>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</si>
  <si>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</si>
  <si>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</si>
  <si>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</si>
  <si>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</si>
  <si>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</si>
  <si>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</si>
  <si>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</si>
  <si>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</si>
  <si>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</si>
  <si>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</si>
  <si>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</si>
  <si>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</si>
  <si>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</si>
  <si>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</si>
  <si>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</si>
  <si>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</si>
  <si>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</si>
  <si>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</si>
  <si>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</si>
  <si>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</si>
  <si>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</si>
  <si>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</si>
  <si>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</si>
  <si>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</si>
  <si>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</si>
  <si>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</si>
  <si>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</si>
  <si>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</si>
  <si>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</si>
  <si>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</si>
  <si>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</si>
  <si>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</si>
  <si>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</si>
  <si>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</si>
  <si>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</si>
  <si>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</si>
  <si>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</si>
  <si>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</si>
  <si>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</si>
  <si>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</si>
  <si>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</si>
  <si>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</si>
  <si>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</si>
  <si>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</si>
  <si>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</si>
  <si>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</si>
  <si>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</si>
  <si>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</si>
  <si>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</si>
  <si>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</si>
  <si>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</si>
  <si>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</si>
  <si>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</si>
  <si>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</si>
  <si>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</si>
  <si>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</si>
  <si>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</si>
  <si>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</si>
  <si>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</si>
  <si>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</si>
  <si>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</si>
  <si>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</si>
  <si>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</si>
  <si>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</si>
  <si>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</si>
  <si>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</si>
  <si>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</si>
  <si>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</si>
  <si>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</si>
  <si>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</si>
  <si>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</si>
  <si>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</si>
  <si>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</si>
  <si>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</si>
  <si>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</si>
  <si>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</si>
  <si>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</si>
  <si>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</si>
  <si>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</si>
  <si>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</si>
  <si>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</si>
  <si>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</si>
  <si>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</si>
  <si>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</si>
  <si>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</si>
  <si>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</si>
  <si>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</si>
  <si>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</si>
  <si>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</si>
  <si>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</si>
  <si>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</si>
  <si>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</si>
  <si>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</si>
  <si>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</si>
  <si>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</si>
  <si>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</si>
  <si>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</si>
  <si>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</si>
  <si>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</si>
  <si>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</si>
  <si>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</si>
  <si>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</si>
  <si>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</si>
  <si>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</si>
  <si>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</si>
  <si>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</si>
  <si>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</si>
  <si>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</si>
  <si>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</si>
  <si>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</si>
  <si>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</si>
  <si>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</si>
  <si>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</si>
  <si>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</si>
  <si>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</si>
  <si>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</si>
  <si>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</si>
  <si>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</si>
  <si>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</si>
  <si>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</si>
  <si>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</si>
  <si>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</si>
  <si>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</si>
  <si>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</si>
  <si>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</si>
  <si>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</si>
  <si>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</si>
  <si>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</si>
  <si>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</si>
  <si>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</si>
  <si>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</si>
  <si>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</si>
  <si>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</si>
  <si>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</si>
  <si>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</si>
  <si>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</si>
  <si>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</si>
  <si>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</si>
  <si>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</si>
  <si>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</si>
  <si>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</si>
  <si>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</si>
  <si>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</si>
  <si>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</si>
  <si>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</si>
  <si>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</si>
  <si>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</si>
  <si>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</si>
  <si>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</si>
  <si>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</si>
  <si>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</si>
  <si>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</si>
  <si>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</si>
  <si>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</si>
  <si>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</si>
  <si>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</si>
  <si>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</si>
  <si>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</si>
  <si>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</si>
  <si>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</si>
  <si>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</si>
  <si>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</si>
  <si>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</si>
  <si>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</si>
  <si>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</si>
  <si>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</si>
  <si>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</si>
  <si>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</si>
  <si>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</si>
  <si>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</si>
  <si>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</si>
  <si>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</si>
  <si>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</si>
  <si>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</si>
  <si>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</si>
  <si>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</si>
  <si>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</si>
  <si>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</si>
  <si>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</si>
  <si>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</si>
  <si>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</si>
  <si>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</si>
  <si>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</si>
  <si>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</si>
  <si>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</si>
  <si>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</si>
  <si>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On 7/31/2018, Treasury entered into an agreement with One Bank &amp; Trust, N.A. and First Paragould Bankshares, Inc., pursuant to which Treasury agreed to sell its 344,577 shares of CPP common stock in One Bank &amp; Trust, N.A. to First Paragould Bankshares, Inc. for total proceeds of $3,515,448.62</t>
  </si>
  <si>
    <t>8,137</t>
  </si>
  <si>
    <t>9,10,18,65,96,99,136,142,145</t>
  </si>
  <si>
    <t>Sold, in part; warrants not outstanding</t>
  </si>
  <si>
    <t>143,146</t>
  </si>
  <si>
    <t>8,138</t>
  </si>
  <si>
    <t>34,118,121,140,147</t>
  </si>
  <si>
    <t>8,144</t>
  </si>
  <si>
    <t>HAMPTON ROADS BANKSHARES, INC. / XENITH BANKSHARES, INC.</t>
  </si>
  <si>
    <t>8,9,149</t>
  </si>
  <si>
    <t>15,17,129,135,139,151</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</si>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</sst>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55" fillId="0" borderId="0" xfId="0" applyFont="1"/>
    <xf numFmtId="0" fontId="55" fillId="0" borderId="0" xfId="0" applyFont="1" applyAlignment="1">
      <alignment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19"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37"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41" xfId="5" applyFont="1" applyFill="1" applyBorder="1" applyAlignment="1">
      <alignment horizontal="lef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0" fontId="12" fillId="0" borderId="20" xfId="18370" applyBorder="1" applyAlignment="1">
      <alignment horizontal="left" vertical="center" wrapText="1"/>
    </xf>
    <xf numFmtId="0" fontId="13" fillId="0" borderId="0" xfId="18370" applyFont="1" applyFill="1" applyBorder="1" applyAlignment="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5" tableType="queryTable" totalsRowShown="0" headerRowDxfId="51" dataDxfId="49" headerRowBorderDxfId="50" tableBorderDxfId="48" totalsRowBorderDxfId="47">
  <autoFilter ref="A16:S2125"/>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2" tableType="queryTable" totalsRowShown="0" headerRowDxfId="27" dataDxfId="26">
  <autoFilter ref="A1:B152"/>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88" tableType="queryTable" totalsRowShown="0" headerRowDxfId="23" dataDxfId="22">
  <autoFilter ref="A16:R188"/>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6" t="s">
        <v>279</v>
      </c>
      <c r="B6" s="1097"/>
      <c r="C6" s="1098"/>
    </row>
    <row r="7" spans="1:3">
      <c r="A7" s="1099" t="s">
        <v>280</v>
      </c>
      <c r="B7" s="1100"/>
      <c r="C7" s="1101"/>
    </row>
    <row r="8" spans="1:3">
      <c r="A8" s="1099" t="s">
        <v>281</v>
      </c>
      <c r="B8" s="1100"/>
      <c r="C8" s="1101"/>
    </row>
    <row r="9" spans="1:3" ht="15" customHeight="1">
      <c r="A9" s="1102" t="s">
        <v>282</v>
      </c>
      <c r="B9" s="1103"/>
      <c r="C9" s="1104"/>
    </row>
    <row r="10" spans="1:3" ht="15.75" customHeight="1" thickBot="1">
      <c r="A10" s="1105" t="s">
        <v>2934</v>
      </c>
      <c r="B10" s="1106"/>
      <c r="C10" s="1107"/>
    </row>
    <row r="14" spans="1:3">
      <c r="A14" s="1093" t="s">
        <v>290</v>
      </c>
      <c r="B14" s="1093"/>
    </row>
    <row r="15" spans="1:3">
      <c r="A15" s="1093" t="s">
        <v>291</v>
      </c>
      <c r="B15" s="1093"/>
    </row>
    <row r="16" spans="1:3">
      <c r="A16" s="11"/>
      <c r="B16" s="11"/>
    </row>
    <row r="17" spans="1:4">
      <c r="A17" s="1093" t="s">
        <v>292</v>
      </c>
      <c r="B17" s="1093"/>
      <c r="D17" s="506"/>
    </row>
    <row r="18" spans="1:4">
      <c r="A18" s="12"/>
      <c r="B18" s="12"/>
    </row>
    <row r="19" spans="1:4">
      <c r="A19" s="1094" t="s">
        <v>293</v>
      </c>
      <c r="B19" s="1094"/>
    </row>
    <row r="20" spans="1:4">
      <c r="A20" s="1095" t="str">
        <f>"For Period Ending "&amp; TEXT(Keys!$C$20, "MMM D, YYYY")</f>
        <v>For Period Ending Aug 8, 2018</v>
      </c>
      <c r="B20" s="1095"/>
      <c r="C20" s="505">
        <v>43320</v>
      </c>
    </row>
    <row r="21" spans="1:4">
      <c r="A21" s="12"/>
      <c r="B21" s="12"/>
    </row>
    <row r="22" spans="1:4" ht="18">
      <c r="A22" s="1109" t="s">
        <v>294</v>
      </c>
      <c r="B22" s="1109"/>
    </row>
    <row r="25" spans="1:4">
      <c r="A25" s="1108"/>
      <c r="B25" s="1108"/>
      <c r="C25" s="1108"/>
    </row>
    <row r="28" spans="1:4">
      <c r="A28" s="1093" t="s">
        <v>290</v>
      </c>
      <c r="B28" s="1093"/>
      <c r="C28" s="1093"/>
    </row>
    <row r="29" spans="1:4">
      <c r="A29" s="1093" t="s">
        <v>291</v>
      </c>
      <c r="B29" s="1093"/>
      <c r="C29" s="1093"/>
    </row>
    <row r="30" spans="1:4">
      <c r="A30" s="11"/>
      <c r="B30" s="11"/>
    </row>
    <row r="31" spans="1:4">
      <c r="A31" s="1093" t="s">
        <v>292</v>
      </c>
      <c r="B31" s="1093"/>
      <c r="C31" s="1093"/>
    </row>
    <row r="32" spans="1:4">
      <c r="A32" s="12"/>
      <c r="B32" s="12"/>
    </row>
    <row r="33" spans="1:3">
      <c r="A33" s="1094" t="s">
        <v>293</v>
      </c>
      <c r="B33" s="1094"/>
      <c r="C33" s="1094"/>
    </row>
    <row r="34" spans="1:3">
      <c r="A34" s="1095" t="str">
        <f>"For Period Ending "&amp; TEXT(Keys!$C$20, "MMM D, YYYY")</f>
        <v>For Period Ending Aug 8, 2018</v>
      </c>
      <c r="B34" s="1095"/>
      <c r="C34" s="1095"/>
    </row>
    <row r="35" spans="1:3">
      <c r="A35" s="12"/>
      <c r="B35" s="12"/>
    </row>
    <row r="36" spans="1:3" ht="15.75">
      <c r="A36" s="1092" t="s">
        <v>864</v>
      </c>
      <c r="B36" s="1092"/>
      <c r="C36" s="1092"/>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9"/>
  <sheetViews>
    <sheetView tabSelected="1" topLeftCell="D1" workbookViewId="0">
      <pane ySplit="16" topLeftCell="A17" activePane="bottomLeft" state="frozenSplit"/>
      <selection activeCell="M1" sqref="M1"/>
      <selection pane="bottomLeft" activeCell="I8" sqref="I8:J8"/>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093" t="s">
        <v>290</v>
      </c>
      <c r="J2" s="1093"/>
    </row>
    <row r="3" spans="1:19" ht="15">
      <c r="B3" s="1026" t="s">
        <v>275</v>
      </c>
      <c r="C3" s="4"/>
      <c r="D3" s="5"/>
      <c r="I3" s="1093" t="s">
        <v>291</v>
      </c>
      <c r="J3" s="1093"/>
    </row>
    <row r="4" spans="1:19" ht="15">
      <c r="B4" s="1026" t="s">
        <v>276</v>
      </c>
      <c r="C4" s="6"/>
      <c r="D4" s="7"/>
      <c r="I4" s="11"/>
      <c r="J4" s="11"/>
    </row>
    <row r="5" spans="1:19" ht="15">
      <c r="B5" s="1026" t="s">
        <v>277</v>
      </c>
      <c r="C5" s="4"/>
      <c r="D5" s="5"/>
      <c r="I5" s="1093" t="s">
        <v>292</v>
      </c>
      <c r="J5" s="1093"/>
    </row>
    <row r="6" spans="1:19" ht="15">
      <c r="B6" s="8" t="s">
        <v>278</v>
      </c>
      <c r="C6" s="9"/>
      <c r="D6" s="10"/>
      <c r="I6" s="12"/>
      <c r="J6" s="12"/>
    </row>
    <row r="7" spans="1:19" ht="15">
      <c r="B7" s="1096" t="s">
        <v>279</v>
      </c>
      <c r="C7" s="1097"/>
      <c r="D7" s="1098"/>
      <c r="I7" s="1094" t="s">
        <v>293</v>
      </c>
      <c r="J7" s="1094"/>
    </row>
    <row r="8" spans="1:19" ht="15">
      <c r="B8" s="1099" t="s">
        <v>280</v>
      </c>
      <c r="C8" s="1100"/>
      <c r="D8" s="1101"/>
      <c r="I8" s="1095" t="str">
        <f>"For Period Ending "&amp; TEXT(Keys!$C$20, "MMMMMMMMM D, YYYY")</f>
        <v>For Period Ending August 8, 2018</v>
      </c>
      <c r="J8" s="1095"/>
    </row>
    <row r="9" spans="1:19" ht="15">
      <c r="B9" s="1099" t="s">
        <v>281</v>
      </c>
      <c r="C9" s="1100"/>
      <c r="D9" s="1101"/>
      <c r="I9" s="12"/>
      <c r="J9" s="12"/>
    </row>
    <row r="10" spans="1:19" ht="18">
      <c r="B10" s="1102" t="s">
        <v>282</v>
      </c>
      <c r="C10" s="1103"/>
      <c r="D10" s="1104"/>
      <c r="I10" s="1109" t="s">
        <v>294</v>
      </c>
      <c r="J10" s="1109"/>
    </row>
    <row r="11" spans="1:19" ht="30" customHeight="1" thickBot="1">
      <c r="B11" s="1105" t="s">
        <v>2934</v>
      </c>
      <c r="C11" s="1106"/>
      <c r="D11" s="1107"/>
    </row>
    <row r="15" spans="1:19" ht="17.25">
      <c r="A15" s="1008"/>
      <c r="B15" s="1008"/>
      <c r="C15" s="1008"/>
      <c r="D15" s="1008"/>
      <c r="E15" s="1008"/>
      <c r="F15" s="1009"/>
      <c r="G15" s="1008"/>
      <c r="H15" s="1027"/>
      <c r="I15" s="1027"/>
      <c r="J15" s="1027"/>
      <c r="K15" s="1008"/>
      <c r="L15" s="1110" t="s">
        <v>2941</v>
      </c>
      <c r="M15" s="1111"/>
      <c r="N15" s="1111"/>
      <c r="O15" s="1111"/>
      <c r="P15" s="1027"/>
      <c r="Q15" s="1027"/>
      <c r="R15" s="1112" t="s">
        <v>305</v>
      </c>
      <c r="S15" s="1111"/>
    </row>
    <row r="16" spans="1:19" ht="16.5">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876</v>
      </c>
      <c r="B17" s="1014" t="s">
        <v>858</v>
      </c>
      <c r="C17" s="1014" t="s">
        <v>877</v>
      </c>
      <c r="D17" s="1014" t="s">
        <v>878</v>
      </c>
      <c r="E17" s="1014" t="s">
        <v>83</v>
      </c>
      <c r="F17" s="1015">
        <v>39805</v>
      </c>
      <c r="G17" s="1014" t="s">
        <v>284</v>
      </c>
      <c r="H17" s="1010">
        <v>12000000</v>
      </c>
      <c r="I17" s="1010">
        <v>0</v>
      </c>
      <c r="J17" s="1010">
        <v>13433242.67</v>
      </c>
      <c r="K17" s="1014" t="s">
        <v>1198</v>
      </c>
      <c r="L17" s="1010"/>
      <c r="M17" s="1010"/>
      <c r="N17" s="1011"/>
      <c r="O17" s="1010"/>
      <c r="P17" s="1010"/>
      <c r="Q17" s="1010"/>
      <c r="R17" s="1010"/>
      <c r="S17" s="1011"/>
    </row>
    <row r="18" spans="1:19">
      <c r="A18" s="1014" t="s">
        <v>876</v>
      </c>
      <c r="B18" s="1014" t="s">
        <v>283</v>
      </c>
      <c r="C18" s="1014" t="s">
        <v>877</v>
      </c>
      <c r="D18" s="1014" t="s">
        <v>878</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876</v>
      </c>
      <c r="B19" s="1014" t="s">
        <v>283</v>
      </c>
      <c r="C19" s="1014" t="s">
        <v>877</v>
      </c>
      <c r="D19" s="1014" t="s">
        <v>878</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880</v>
      </c>
      <c r="B20" s="1014" t="s">
        <v>881</v>
      </c>
      <c r="C20" s="1014" t="s">
        <v>882</v>
      </c>
      <c r="D20" s="1014" t="s">
        <v>883</v>
      </c>
      <c r="E20" s="1014" t="s">
        <v>6</v>
      </c>
      <c r="F20" s="1015">
        <v>39857</v>
      </c>
      <c r="G20" s="1014" t="s">
        <v>284</v>
      </c>
      <c r="H20" s="1010">
        <v>4400000</v>
      </c>
      <c r="I20" s="1010">
        <v>0</v>
      </c>
      <c r="J20" s="1010">
        <v>11748156.439999999</v>
      </c>
      <c r="K20" s="1014" t="s">
        <v>1198</v>
      </c>
      <c r="L20" s="1010"/>
      <c r="M20" s="1010"/>
      <c r="N20" s="1011"/>
      <c r="O20" s="1010"/>
      <c r="P20" s="1010"/>
      <c r="Q20" s="1010"/>
      <c r="R20" s="1010"/>
      <c r="S20" s="1011"/>
    </row>
    <row r="21" spans="1:19">
      <c r="A21" s="1014" t="s">
        <v>880</v>
      </c>
      <c r="B21" s="1014" t="s">
        <v>283</v>
      </c>
      <c r="C21" s="1014" t="s">
        <v>882</v>
      </c>
      <c r="D21" s="1014" t="s">
        <v>883</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880</v>
      </c>
      <c r="B22" s="1014" t="s">
        <v>283</v>
      </c>
      <c r="C22" s="1014" t="s">
        <v>882</v>
      </c>
      <c r="D22" s="1014" t="s">
        <v>883</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884</v>
      </c>
      <c r="B23" s="1014" t="s">
        <v>885</v>
      </c>
      <c r="C23" s="1014" t="s">
        <v>886</v>
      </c>
      <c r="D23" s="1014" t="s">
        <v>887</v>
      </c>
      <c r="E23" s="1014" t="s">
        <v>105</v>
      </c>
      <c r="F23" s="1015">
        <v>39766</v>
      </c>
      <c r="G23" s="1014" t="s">
        <v>284</v>
      </c>
      <c r="H23" s="1010">
        <v>16369000</v>
      </c>
      <c r="I23" s="1010">
        <v>0</v>
      </c>
      <c r="J23" s="1010">
        <v>9229948.9700000007</v>
      </c>
      <c r="K23" s="1014" t="s">
        <v>900</v>
      </c>
      <c r="L23" s="1010"/>
      <c r="M23" s="1010"/>
      <c r="N23" s="1011"/>
      <c r="O23" s="1010"/>
      <c r="P23" s="1010"/>
      <c r="Q23" s="1010"/>
      <c r="R23" s="1010"/>
      <c r="S23" s="1011"/>
    </row>
    <row r="24" spans="1:19">
      <c r="A24" s="1014" t="s">
        <v>884</v>
      </c>
      <c r="B24" s="1014" t="s">
        <v>283</v>
      </c>
      <c r="C24" s="1014" t="s">
        <v>886</v>
      </c>
      <c r="D24" s="1014" t="s">
        <v>887</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889</v>
      </c>
      <c r="B25" s="1014" t="s">
        <v>858</v>
      </c>
      <c r="C25" s="1014" t="s">
        <v>890</v>
      </c>
      <c r="D25" s="1014" t="s">
        <v>891</v>
      </c>
      <c r="E25" s="1014" t="s">
        <v>153</v>
      </c>
      <c r="F25" s="1015">
        <v>39836</v>
      </c>
      <c r="G25" s="1014" t="s">
        <v>284</v>
      </c>
      <c r="H25" s="1010">
        <v>111000000</v>
      </c>
      <c r="I25" s="1010">
        <v>0</v>
      </c>
      <c r="J25" s="1010">
        <v>125480000</v>
      </c>
      <c r="K25" s="1014" t="s">
        <v>1198</v>
      </c>
      <c r="L25" s="1010"/>
      <c r="M25" s="1010"/>
      <c r="N25" s="1011"/>
      <c r="O25" s="1010"/>
      <c r="P25" s="1010"/>
      <c r="Q25" s="1010"/>
      <c r="R25" s="1010"/>
      <c r="S25" s="1011"/>
    </row>
    <row r="26" spans="1:19">
      <c r="A26" s="1014" t="s">
        <v>889</v>
      </c>
      <c r="B26" s="1014" t="s">
        <v>283</v>
      </c>
      <c r="C26" s="1014" t="s">
        <v>890</v>
      </c>
      <c r="D26" s="1014" t="s">
        <v>891</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889</v>
      </c>
      <c r="B27" s="1014" t="s">
        <v>283</v>
      </c>
      <c r="C27" s="1014" t="s">
        <v>890</v>
      </c>
      <c r="D27" s="1014" t="s">
        <v>891</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892</v>
      </c>
      <c r="B28" s="1014" t="s">
        <v>893</v>
      </c>
      <c r="C28" s="1014" t="s">
        <v>894</v>
      </c>
      <c r="D28" s="1014" t="s">
        <v>895</v>
      </c>
      <c r="E28" s="1014" t="s">
        <v>896</v>
      </c>
      <c r="F28" s="1015">
        <v>39885</v>
      </c>
      <c r="G28" s="1014" t="s">
        <v>285</v>
      </c>
      <c r="H28" s="1010">
        <v>10000000</v>
      </c>
      <c r="I28" s="1010">
        <v>0</v>
      </c>
      <c r="J28" s="1010">
        <v>10870902.67</v>
      </c>
      <c r="K28" s="1014" t="s">
        <v>1198</v>
      </c>
      <c r="L28" s="1010"/>
      <c r="M28" s="1010"/>
      <c r="N28" s="1011"/>
      <c r="O28" s="1010"/>
      <c r="P28" s="1010"/>
      <c r="Q28" s="1010"/>
      <c r="R28" s="1010"/>
      <c r="S28" s="1011"/>
    </row>
    <row r="29" spans="1:19">
      <c r="A29" s="1014" t="s">
        <v>892</v>
      </c>
      <c r="B29" s="1014" t="s">
        <v>283</v>
      </c>
      <c r="C29" s="1014" t="s">
        <v>894</v>
      </c>
      <c r="D29" s="1014" t="s">
        <v>895</v>
      </c>
      <c r="E29" s="1014" t="s">
        <v>896</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897</v>
      </c>
      <c r="B30" s="1014"/>
      <c r="C30" s="1014" t="s">
        <v>898</v>
      </c>
      <c r="D30" s="1014" t="s">
        <v>899</v>
      </c>
      <c r="E30" s="1014" t="s">
        <v>105</v>
      </c>
      <c r="F30" s="1015">
        <v>39836</v>
      </c>
      <c r="G30" s="1014" t="s">
        <v>284</v>
      </c>
      <c r="H30" s="1010">
        <v>3500000</v>
      </c>
      <c r="I30" s="1010">
        <v>0</v>
      </c>
      <c r="J30" s="1010">
        <v>1274909.5900000001</v>
      </c>
      <c r="K30" s="1014" t="s">
        <v>888</v>
      </c>
      <c r="L30" s="1010"/>
      <c r="M30" s="1010"/>
      <c r="N30" s="1011"/>
      <c r="O30" s="1010"/>
      <c r="P30" s="1010"/>
      <c r="Q30" s="1010"/>
      <c r="R30" s="1010"/>
      <c r="S30" s="1011"/>
    </row>
    <row r="31" spans="1:19">
      <c r="A31" s="1014" t="s">
        <v>897</v>
      </c>
      <c r="B31" s="1014" t="s">
        <v>283</v>
      </c>
      <c r="C31" s="1014" t="s">
        <v>898</v>
      </c>
      <c r="D31" s="1014" t="s">
        <v>899</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897</v>
      </c>
      <c r="B32" s="1014" t="s">
        <v>283</v>
      </c>
      <c r="C32" s="1014" t="s">
        <v>898</v>
      </c>
      <c r="D32" s="1014" t="s">
        <v>899</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897</v>
      </c>
      <c r="B33" s="1014" t="s">
        <v>283</v>
      </c>
      <c r="C33" s="1014" t="s">
        <v>898</v>
      </c>
      <c r="D33" s="1014" t="s">
        <v>899</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897</v>
      </c>
      <c r="B34" s="1014" t="s">
        <v>283</v>
      </c>
      <c r="C34" s="1014" t="s">
        <v>898</v>
      </c>
      <c r="D34" s="1014" t="s">
        <v>899</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901</v>
      </c>
      <c r="B35" s="1014" t="s">
        <v>902</v>
      </c>
      <c r="C35" s="1014" t="s">
        <v>903</v>
      </c>
      <c r="D35" s="1014" t="s">
        <v>904</v>
      </c>
      <c r="E35" s="1014" t="s">
        <v>905</v>
      </c>
      <c r="F35" s="1015">
        <v>39843</v>
      </c>
      <c r="G35" s="1014" t="s">
        <v>285</v>
      </c>
      <c r="H35" s="1010">
        <v>12720000</v>
      </c>
      <c r="I35" s="1010">
        <v>0</v>
      </c>
      <c r="J35" s="1010">
        <v>15071769</v>
      </c>
      <c r="K35" s="1014" t="s">
        <v>1198</v>
      </c>
      <c r="L35" s="1010"/>
      <c r="M35" s="1010"/>
      <c r="N35" s="1011"/>
      <c r="O35" s="1010"/>
      <c r="P35" s="1010"/>
      <c r="Q35" s="1010"/>
      <c r="R35" s="1010"/>
      <c r="S35" s="1011"/>
    </row>
    <row r="36" spans="1:19">
      <c r="A36" s="1014" t="s">
        <v>901</v>
      </c>
      <c r="B36" s="1014" t="s">
        <v>283</v>
      </c>
      <c r="C36" s="1014" t="s">
        <v>903</v>
      </c>
      <c r="D36" s="1014" t="s">
        <v>904</v>
      </c>
      <c r="E36" s="1014" t="s">
        <v>905</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906</v>
      </c>
      <c r="B37" s="1014" t="s">
        <v>907</v>
      </c>
      <c r="C37" s="1014" t="s">
        <v>908</v>
      </c>
      <c r="D37" s="1014" t="s">
        <v>909</v>
      </c>
      <c r="E37" s="1014" t="s">
        <v>896</v>
      </c>
      <c r="F37" s="1015">
        <v>39836</v>
      </c>
      <c r="G37" s="1014" t="s">
        <v>285</v>
      </c>
      <c r="H37" s="1010">
        <v>6514000</v>
      </c>
      <c r="I37" s="1010">
        <v>0</v>
      </c>
      <c r="J37" s="1010">
        <v>7674004.7300000004</v>
      </c>
      <c r="K37" s="1014" t="s">
        <v>900</v>
      </c>
      <c r="L37" s="1010"/>
      <c r="M37" s="1010"/>
      <c r="N37" s="1011"/>
      <c r="O37" s="1010"/>
      <c r="P37" s="1010"/>
      <c r="Q37" s="1010"/>
      <c r="R37" s="1010"/>
      <c r="S37" s="1011"/>
    </row>
    <row r="38" spans="1:19">
      <c r="A38" s="1014" t="s">
        <v>906</v>
      </c>
      <c r="B38" s="1014" t="s">
        <v>283</v>
      </c>
      <c r="C38" s="1014" t="s">
        <v>908</v>
      </c>
      <c r="D38" s="1014" t="s">
        <v>909</v>
      </c>
      <c r="E38" s="1014" t="s">
        <v>896</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906</v>
      </c>
      <c r="B39" s="1014" t="s">
        <v>283</v>
      </c>
      <c r="C39" s="1014" t="s">
        <v>908</v>
      </c>
      <c r="D39" s="1014" t="s">
        <v>909</v>
      </c>
      <c r="E39" s="1014" t="s">
        <v>896</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906</v>
      </c>
      <c r="B40" s="1014" t="s">
        <v>283</v>
      </c>
      <c r="C40" s="1014" t="s">
        <v>908</v>
      </c>
      <c r="D40" s="1014" t="s">
        <v>909</v>
      </c>
      <c r="E40" s="1014" t="s">
        <v>896</v>
      </c>
      <c r="F40" s="1015">
        <v>41529</v>
      </c>
      <c r="G40" s="1014" t="s">
        <v>283</v>
      </c>
      <c r="H40" s="1010"/>
      <c r="I40" s="1010"/>
      <c r="J40" s="1010"/>
      <c r="K40" s="1014" t="s">
        <v>283</v>
      </c>
      <c r="L40" s="1010"/>
      <c r="M40" s="1010">
        <v>-64026.11</v>
      </c>
      <c r="N40" s="1011"/>
      <c r="O40" s="1010"/>
      <c r="P40" s="1010"/>
      <c r="Q40" s="1010"/>
      <c r="R40" s="1010"/>
      <c r="S40" s="1011"/>
    </row>
    <row r="41" spans="1:19">
      <c r="A41" s="1014" t="s">
        <v>910</v>
      </c>
      <c r="B41" s="1014" t="s">
        <v>911</v>
      </c>
      <c r="C41" s="1014" t="s">
        <v>912</v>
      </c>
      <c r="D41" s="1014" t="s">
        <v>913</v>
      </c>
      <c r="E41" s="1014" t="s">
        <v>232</v>
      </c>
      <c r="F41" s="1015">
        <v>39850</v>
      </c>
      <c r="G41" s="1014" t="s">
        <v>284</v>
      </c>
      <c r="H41" s="1010">
        <v>4781000</v>
      </c>
      <c r="I41" s="1010">
        <v>0</v>
      </c>
      <c r="J41" s="1010">
        <v>7501881.7000000002</v>
      </c>
      <c r="K41" s="1014" t="s">
        <v>900</v>
      </c>
      <c r="L41" s="1010"/>
      <c r="M41" s="1010"/>
      <c r="N41" s="1011"/>
      <c r="O41" s="1010"/>
      <c r="P41" s="1010"/>
      <c r="Q41" s="1010"/>
      <c r="R41" s="1010"/>
      <c r="S41" s="1011"/>
    </row>
    <row r="42" spans="1:19">
      <c r="A42" s="1014" t="s">
        <v>910</v>
      </c>
      <c r="B42" s="1014" t="s">
        <v>283</v>
      </c>
      <c r="C42" s="1014" t="s">
        <v>912</v>
      </c>
      <c r="D42" s="1014" t="s">
        <v>913</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910</v>
      </c>
      <c r="B43" s="1014" t="s">
        <v>283</v>
      </c>
      <c r="C43" s="1014" t="s">
        <v>912</v>
      </c>
      <c r="D43" s="1014" t="s">
        <v>913</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910</v>
      </c>
      <c r="B44" s="1014" t="s">
        <v>283</v>
      </c>
      <c r="C44" s="1014" t="s">
        <v>912</v>
      </c>
      <c r="D44" s="1014" t="s">
        <v>913</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910</v>
      </c>
      <c r="B45" s="1014" t="s">
        <v>283</v>
      </c>
      <c r="C45" s="1014" t="s">
        <v>912</v>
      </c>
      <c r="D45" s="1014" t="s">
        <v>913</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910</v>
      </c>
      <c r="B46" s="1014" t="s">
        <v>283</v>
      </c>
      <c r="C46" s="1014" t="s">
        <v>912</v>
      </c>
      <c r="D46" s="1014" t="s">
        <v>913</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914</v>
      </c>
      <c r="B47" s="1014"/>
      <c r="C47" s="1014" t="s">
        <v>915</v>
      </c>
      <c r="D47" s="1014" t="s">
        <v>916</v>
      </c>
      <c r="E47" s="1014" t="s">
        <v>19</v>
      </c>
      <c r="F47" s="1015">
        <v>39990</v>
      </c>
      <c r="G47" s="1014" t="s">
        <v>285</v>
      </c>
      <c r="H47" s="1010">
        <v>2986000</v>
      </c>
      <c r="I47" s="1010">
        <v>0</v>
      </c>
      <c r="J47" s="1010">
        <v>3581397.27</v>
      </c>
      <c r="K47" s="1014" t="s">
        <v>900</v>
      </c>
      <c r="L47" s="1010"/>
      <c r="M47" s="1010"/>
      <c r="N47" s="1011"/>
      <c r="O47" s="1010"/>
      <c r="P47" s="1010"/>
      <c r="Q47" s="1010"/>
      <c r="R47" s="1010"/>
      <c r="S47" s="1011"/>
    </row>
    <row r="48" spans="1:19">
      <c r="A48" s="1014" t="s">
        <v>914</v>
      </c>
      <c r="B48" s="1014" t="s">
        <v>283</v>
      </c>
      <c r="C48" s="1014" t="s">
        <v>915</v>
      </c>
      <c r="D48" s="1014" t="s">
        <v>916</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914</v>
      </c>
      <c r="B49" s="1014" t="s">
        <v>283</v>
      </c>
      <c r="C49" s="1014" t="s">
        <v>915</v>
      </c>
      <c r="D49" s="1014" t="s">
        <v>916</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914</v>
      </c>
      <c r="B50" s="1014" t="s">
        <v>283</v>
      </c>
      <c r="C50" s="1014" t="s">
        <v>915</v>
      </c>
      <c r="D50" s="1014" t="s">
        <v>916</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917</v>
      </c>
      <c r="B51" s="1014" t="s">
        <v>858</v>
      </c>
      <c r="C51" s="1014" t="s">
        <v>918</v>
      </c>
      <c r="D51" s="1014" t="s">
        <v>919</v>
      </c>
      <c r="E51" s="1014" t="s">
        <v>56</v>
      </c>
      <c r="F51" s="1015">
        <v>39801</v>
      </c>
      <c r="G51" s="1014" t="s">
        <v>284</v>
      </c>
      <c r="H51" s="1010">
        <v>26918000</v>
      </c>
      <c r="I51" s="1010">
        <v>0</v>
      </c>
      <c r="J51" s="1010">
        <v>28356360</v>
      </c>
      <c r="K51" s="1014" t="s">
        <v>1198</v>
      </c>
      <c r="L51" s="1010"/>
      <c r="M51" s="1010"/>
      <c r="N51" s="1011"/>
      <c r="O51" s="1010"/>
      <c r="P51" s="1010"/>
      <c r="Q51" s="1010"/>
      <c r="R51" s="1010"/>
      <c r="S51" s="1011"/>
    </row>
    <row r="52" spans="1:19">
      <c r="A52" s="1014" t="s">
        <v>917</v>
      </c>
      <c r="B52" s="1014" t="s">
        <v>283</v>
      </c>
      <c r="C52" s="1014" t="s">
        <v>918</v>
      </c>
      <c r="D52" s="1014" t="s">
        <v>919</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917</v>
      </c>
      <c r="B53" s="1014" t="s">
        <v>283</v>
      </c>
      <c r="C53" s="1014" t="s">
        <v>918</v>
      </c>
      <c r="D53" s="1014" t="s">
        <v>919</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920</v>
      </c>
      <c r="B54" s="1014" t="s">
        <v>921</v>
      </c>
      <c r="C54" s="1014" t="s">
        <v>922</v>
      </c>
      <c r="D54" s="1014" t="s">
        <v>923</v>
      </c>
      <c r="E54" s="1014" t="s">
        <v>109</v>
      </c>
      <c r="F54" s="1015">
        <v>39990</v>
      </c>
      <c r="G54" s="1014" t="s">
        <v>924</v>
      </c>
      <c r="H54" s="1010">
        <v>12000000</v>
      </c>
      <c r="I54" s="1010">
        <v>0</v>
      </c>
      <c r="J54" s="1010">
        <v>9806136.5999999996</v>
      </c>
      <c r="K54" s="1014" t="s">
        <v>900</v>
      </c>
      <c r="L54" s="1010"/>
      <c r="M54" s="1010"/>
      <c r="N54" s="1011"/>
      <c r="O54" s="1010"/>
      <c r="P54" s="1010"/>
      <c r="Q54" s="1010"/>
      <c r="R54" s="1010"/>
      <c r="S54" s="1011"/>
    </row>
    <row r="55" spans="1:19">
      <c r="A55" s="1014" t="s">
        <v>920</v>
      </c>
      <c r="B55" s="1014" t="s">
        <v>283</v>
      </c>
      <c r="C55" s="1014" t="s">
        <v>922</v>
      </c>
      <c r="D55" s="1014" t="s">
        <v>923</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920</v>
      </c>
      <c r="B56" s="1014" t="s">
        <v>283</v>
      </c>
      <c r="C56" s="1014" t="s">
        <v>922</v>
      </c>
      <c r="D56" s="1014" t="s">
        <v>923</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920</v>
      </c>
      <c r="B57" s="1014" t="s">
        <v>283</v>
      </c>
      <c r="C57" s="1014" t="s">
        <v>922</v>
      </c>
      <c r="D57" s="1014" t="s">
        <v>923</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925</v>
      </c>
      <c r="B58" s="1014" t="s">
        <v>3058</v>
      </c>
      <c r="C58" s="1014" t="s">
        <v>927</v>
      </c>
      <c r="D58" s="1014" t="s">
        <v>928</v>
      </c>
      <c r="E58" s="1014" t="s">
        <v>89</v>
      </c>
      <c r="F58" s="1015">
        <v>39927</v>
      </c>
      <c r="G58" s="1014" t="s">
        <v>285</v>
      </c>
      <c r="H58" s="1010">
        <v>3652000</v>
      </c>
      <c r="I58" s="1010">
        <v>0</v>
      </c>
      <c r="J58" s="1010">
        <v>1453753</v>
      </c>
      <c r="K58" s="1014" t="s">
        <v>900</v>
      </c>
      <c r="L58" s="1010"/>
      <c r="M58" s="1010"/>
      <c r="N58" s="1011"/>
      <c r="O58" s="1010"/>
      <c r="P58" s="1010"/>
      <c r="Q58" s="1010"/>
      <c r="R58" s="1010"/>
      <c r="S58" s="1011"/>
    </row>
    <row r="59" spans="1:19">
      <c r="A59" s="1014" t="s">
        <v>925</v>
      </c>
      <c r="B59" s="1014" t="s">
        <v>283</v>
      </c>
      <c r="C59" s="1014" t="s">
        <v>927</v>
      </c>
      <c r="D59" s="1014" t="s">
        <v>928</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930</v>
      </c>
      <c r="B60" s="1014" t="s">
        <v>907</v>
      </c>
      <c r="C60" s="1014" t="s">
        <v>931</v>
      </c>
      <c r="D60" s="1014" t="s">
        <v>932</v>
      </c>
      <c r="E60" s="1014" t="s">
        <v>933</v>
      </c>
      <c r="F60" s="1015">
        <v>39899</v>
      </c>
      <c r="G60" s="1014" t="s">
        <v>285</v>
      </c>
      <c r="H60" s="1010">
        <v>70000000</v>
      </c>
      <c r="I60" s="1010">
        <v>0</v>
      </c>
      <c r="J60" s="1010">
        <v>73129160.689999998</v>
      </c>
      <c r="K60" s="1014" t="s">
        <v>900</v>
      </c>
      <c r="L60" s="1010"/>
      <c r="M60" s="1010"/>
      <c r="N60" s="1011"/>
      <c r="O60" s="1010"/>
      <c r="P60" s="1010"/>
      <c r="Q60" s="1010"/>
      <c r="R60" s="1010"/>
      <c r="S60" s="1011"/>
    </row>
    <row r="61" spans="1:19">
      <c r="A61" s="1014" t="s">
        <v>930</v>
      </c>
      <c r="B61" s="1014" t="s">
        <v>283</v>
      </c>
      <c r="C61" s="1014" t="s">
        <v>931</v>
      </c>
      <c r="D61" s="1014" t="s">
        <v>932</v>
      </c>
      <c r="E61" s="1014" t="s">
        <v>933</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930</v>
      </c>
      <c r="B62" s="1014" t="s">
        <v>283</v>
      </c>
      <c r="C62" s="1014" t="s">
        <v>931</v>
      </c>
      <c r="D62" s="1014" t="s">
        <v>932</v>
      </c>
      <c r="E62" s="1014" t="s">
        <v>933</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930</v>
      </c>
      <c r="B63" s="1014" t="s">
        <v>283</v>
      </c>
      <c r="C63" s="1014" t="s">
        <v>931</v>
      </c>
      <c r="D63" s="1014" t="s">
        <v>932</v>
      </c>
      <c r="E63" s="1014" t="s">
        <v>933</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930</v>
      </c>
      <c r="B64" s="1014" t="s">
        <v>283</v>
      </c>
      <c r="C64" s="1014" t="s">
        <v>931</v>
      </c>
      <c r="D64" s="1014" t="s">
        <v>932</v>
      </c>
      <c r="E64" s="1014" t="s">
        <v>933</v>
      </c>
      <c r="F64" s="1015">
        <v>41229</v>
      </c>
      <c r="G64" s="1014" t="s">
        <v>283</v>
      </c>
      <c r="H64" s="1010"/>
      <c r="I64" s="1010"/>
      <c r="J64" s="1010"/>
      <c r="K64" s="1014" t="s">
        <v>283</v>
      </c>
      <c r="L64" s="1010"/>
      <c r="M64" s="1010">
        <v>-570003</v>
      </c>
      <c r="N64" s="1011"/>
      <c r="O64" s="1010"/>
      <c r="P64" s="1010"/>
      <c r="Q64" s="1010"/>
      <c r="R64" s="1010"/>
      <c r="S64" s="1011"/>
    </row>
    <row r="65" spans="1:19">
      <c r="A65" s="1014" t="s">
        <v>934</v>
      </c>
      <c r="B65" s="1014" t="s">
        <v>935</v>
      </c>
      <c r="C65" s="1014" t="s">
        <v>936</v>
      </c>
      <c r="D65" s="1014" t="s">
        <v>937</v>
      </c>
      <c r="E65" s="1014" t="s">
        <v>153</v>
      </c>
      <c r="F65" s="1015">
        <v>39843</v>
      </c>
      <c r="G65" s="1014" t="s">
        <v>285</v>
      </c>
      <c r="H65" s="1010">
        <v>3674000</v>
      </c>
      <c r="I65" s="1010">
        <v>0</v>
      </c>
      <c r="J65" s="1010">
        <v>4387576.45</v>
      </c>
      <c r="K65" s="1014" t="s">
        <v>1198</v>
      </c>
      <c r="L65" s="1010"/>
      <c r="M65" s="1010"/>
      <c r="N65" s="1011"/>
      <c r="O65" s="1010"/>
      <c r="P65" s="1010"/>
      <c r="Q65" s="1010"/>
      <c r="R65" s="1010"/>
      <c r="S65" s="1011"/>
    </row>
    <row r="66" spans="1:19">
      <c r="A66" s="1014" t="s">
        <v>934</v>
      </c>
      <c r="B66" s="1014" t="s">
        <v>283</v>
      </c>
      <c r="C66" s="1014" t="s">
        <v>936</v>
      </c>
      <c r="D66" s="1014" t="s">
        <v>937</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938</v>
      </c>
      <c r="B67" s="1014" t="s">
        <v>902</v>
      </c>
      <c r="C67" s="1014" t="s">
        <v>939</v>
      </c>
      <c r="D67" s="1014" t="s">
        <v>940</v>
      </c>
      <c r="E67" s="1014" t="s">
        <v>941</v>
      </c>
      <c r="F67" s="1015">
        <v>39878</v>
      </c>
      <c r="G67" s="1014" t="s">
        <v>285</v>
      </c>
      <c r="H67" s="1010">
        <v>2492000</v>
      </c>
      <c r="I67" s="1010">
        <v>0</v>
      </c>
      <c r="J67" s="1010">
        <v>2960021.33</v>
      </c>
      <c r="K67" s="1014" t="s">
        <v>1198</v>
      </c>
      <c r="L67" s="1010"/>
      <c r="M67" s="1010"/>
      <c r="N67" s="1011"/>
      <c r="O67" s="1010"/>
      <c r="P67" s="1010"/>
      <c r="Q67" s="1010"/>
      <c r="R67" s="1010"/>
      <c r="S67" s="1011"/>
    </row>
    <row r="68" spans="1:19">
      <c r="A68" s="1014" t="s">
        <v>938</v>
      </c>
      <c r="B68" s="1014" t="s">
        <v>283</v>
      </c>
      <c r="C68" s="1014" t="s">
        <v>939</v>
      </c>
      <c r="D68" s="1014" t="s">
        <v>940</v>
      </c>
      <c r="E68" s="1014" t="s">
        <v>941</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942</v>
      </c>
      <c r="B69" s="1014" t="s">
        <v>858</v>
      </c>
      <c r="C69" s="1014" t="s">
        <v>943</v>
      </c>
      <c r="D69" s="1014" t="s">
        <v>286</v>
      </c>
      <c r="E69" s="1014" t="s">
        <v>56</v>
      </c>
      <c r="F69" s="1015">
        <v>39822</v>
      </c>
      <c r="G69" s="1014" t="s">
        <v>284</v>
      </c>
      <c r="H69" s="1010">
        <v>3388890000</v>
      </c>
      <c r="I69" s="1010">
        <v>0</v>
      </c>
      <c r="J69" s="1010">
        <v>3803257308.3299999</v>
      </c>
      <c r="K69" s="1014" t="s">
        <v>1198</v>
      </c>
      <c r="L69" s="1010"/>
      <c r="M69" s="1010"/>
      <c r="N69" s="1011"/>
      <c r="O69" s="1010"/>
      <c r="P69" s="1010"/>
      <c r="Q69" s="1010"/>
      <c r="R69" s="1010"/>
      <c r="S69" s="1011"/>
    </row>
    <row r="70" spans="1:19">
      <c r="A70" s="1014" t="s">
        <v>942</v>
      </c>
      <c r="B70" s="1014" t="s">
        <v>283</v>
      </c>
      <c r="C70" s="1014" t="s">
        <v>943</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942</v>
      </c>
      <c r="B71" s="1014" t="s">
        <v>283</v>
      </c>
      <c r="C71" s="1014" t="s">
        <v>943</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944</v>
      </c>
      <c r="B72" s="1014" t="s">
        <v>893</v>
      </c>
      <c r="C72" s="1014" t="s">
        <v>945</v>
      </c>
      <c r="D72" s="1014" t="s">
        <v>946</v>
      </c>
      <c r="E72" s="1014" t="s">
        <v>6</v>
      </c>
      <c r="F72" s="1015">
        <v>39962</v>
      </c>
      <c r="G72" s="1014" t="s">
        <v>285</v>
      </c>
      <c r="H72" s="1010">
        <v>1800000</v>
      </c>
      <c r="I72" s="1010">
        <v>0</v>
      </c>
      <c r="J72" s="1010">
        <v>2052682.49</v>
      </c>
      <c r="K72" s="1014" t="s">
        <v>1198</v>
      </c>
      <c r="L72" s="1010"/>
      <c r="M72" s="1010"/>
      <c r="N72" s="1011"/>
      <c r="O72" s="1010"/>
      <c r="P72" s="1010"/>
      <c r="Q72" s="1010"/>
      <c r="R72" s="1010"/>
      <c r="S72" s="1011"/>
    </row>
    <row r="73" spans="1:19">
      <c r="A73" s="1014" t="s">
        <v>944</v>
      </c>
      <c r="B73" s="1014" t="s">
        <v>283</v>
      </c>
      <c r="C73" s="1014" t="s">
        <v>945</v>
      </c>
      <c r="D73" s="1014" t="s">
        <v>946</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947</v>
      </c>
      <c r="B74" s="1014" t="s">
        <v>893</v>
      </c>
      <c r="C74" s="1014" t="s">
        <v>948</v>
      </c>
      <c r="D74" s="1014" t="s">
        <v>949</v>
      </c>
      <c r="E74" s="1014" t="s">
        <v>950</v>
      </c>
      <c r="F74" s="1015">
        <v>39822</v>
      </c>
      <c r="G74" s="1014" t="s">
        <v>285</v>
      </c>
      <c r="H74" s="1010">
        <v>6000000</v>
      </c>
      <c r="I74" s="1010">
        <v>0</v>
      </c>
      <c r="J74" s="1010">
        <v>7220141.6699999999</v>
      </c>
      <c r="K74" s="1014" t="s">
        <v>1198</v>
      </c>
      <c r="L74" s="1010"/>
      <c r="M74" s="1010"/>
      <c r="N74" s="1011"/>
      <c r="O74" s="1010"/>
      <c r="P74" s="1010"/>
      <c r="Q74" s="1010"/>
      <c r="R74" s="1010"/>
      <c r="S74" s="1011"/>
    </row>
    <row r="75" spans="1:19">
      <c r="A75" s="1014" t="s">
        <v>947</v>
      </c>
      <c r="B75" s="1014" t="s">
        <v>283</v>
      </c>
      <c r="C75" s="1014" t="s">
        <v>948</v>
      </c>
      <c r="D75" s="1014" t="s">
        <v>949</v>
      </c>
      <c r="E75" s="1014" t="s">
        <v>950</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951</v>
      </c>
      <c r="B76" s="1014"/>
      <c r="C76" s="1014" t="s">
        <v>952</v>
      </c>
      <c r="D76" s="1014" t="s">
        <v>953</v>
      </c>
      <c r="E76" s="1014" t="s">
        <v>19</v>
      </c>
      <c r="F76" s="1015">
        <v>39773</v>
      </c>
      <c r="G76" s="1014" t="s">
        <v>284</v>
      </c>
      <c r="H76" s="1010">
        <v>52000000</v>
      </c>
      <c r="I76" s="1010">
        <v>0</v>
      </c>
      <c r="J76" s="1010">
        <v>59637438.670000002</v>
      </c>
      <c r="K76" s="1014" t="s">
        <v>900</v>
      </c>
      <c r="L76" s="1010"/>
      <c r="M76" s="1010"/>
      <c r="N76" s="1011"/>
      <c r="O76" s="1010"/>
      <c r="P76" s="1010"/>
      <c r="Q76" s="1010"/>
      <c r="R76" s="1010"/>
      <c r="S76" s="1011"/>
    </row>
    <row r="77" spans="1:19">
      <c r="A77" s="1014" t="s">
        <v>951</v>
      </c>
      <c r="B77" s="1014" t="s">
        <v>283</v>
      </c>
      <c r="C77" s="1014" t="s">
        <v>952</v>
      </c>
      <c r="D77" s="1014" t="s">
        <v>953</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951</v>
      </c>
      <c r="B78" s="1014" t="s">
        <v>283</v>
      </c>
      <c r="C78" s="1014" t="s">
        <v>952</v>
      </c>
      <c r="D78" s="1014" t="s">
        <v>953</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954</v>
      </c>
      <c r="B79" s="1014" t="s">
        <v>955</v>
      </c>
      <c r="C79" s="1014" t="s">
        <v>956</v>
      </c>
      <c r="D79" s="1014" t="s">
        <v>957</v>
      </c>
      <c r="E79" s="1014" t="s">
        <v>239</v>
      </c>
      <c r="F79" s="1015">
        <v>39801</v>
      </c>
      <c r="G79" s="1014" t="s">
        <v>284</v>
      </c>
      <c r="H79" s="1010">
        <v>21000000</v>
      </c>
      <c r="I79" s="1010">
        <v>0</v>
      </c>
      <c r="J79" s="1010">
        <v>24601666.66</v>
      </c>
      <c r="K79" s="1014" t="s">
        <v>1198</v>
      </c>
      <c r="L79" s="1010"/>
      <c r="M79" s="1010"/>
      <c r="N79" s="1011"/>
      <c r="O79" s="1010"/>
      <c r="P79" s="1010"/>
      <c r="Q79" s="1010"/>
      <c r="R79" s="1010"/>
      <c r="S79" s="1011"/>
    </row>
    <row r="80" spans="1:19">
      <c r="A80" s="1014" t="s">
        <v>954</v>
      </c>
      <c r="B80" s="1014" t="s">
        <v>283</v>
      </c>
      <c r="C80" s="1014" t="s">
        <v>956</v>
      </c>
      <c r="D80" s="1014" t="s">
        <v>957</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954</v>
      </c>
      <c r="B81" s="1014" t="s">
        <v>283</v>
      </c>
      <c r="C81" s="1014" t="s">
        <v>956</v>
      </c>
      <c r="D81" s="1014" t="s">
        <v>957</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958</v>
      </c>
      <c r="B82" s="1014" t="s">
        <v>921</v>
      </c>
      <c r="C82" s="1014" t="s">
        <v>959</v>
      </c>
      <c r="D82" s="1014" t="s">
        <v>960</v>
      </c>
      <c r="E82" s="1014" t="s">
        <v>905</v>
      </c>
      <c r="F82" s="1015">
        <v>40046</v>
      </c>
      <c r="G82" s="1014" t="s">
        <v>924</v>
      </c>
      <c r="H82" s="1010">
        <v>5000000</v>
      </c>
      <c r="I82" s="1010">
        <v>0</v>
      </c>
      <c r="J82" s="1010">
        <v>6523255</v>
      </c>
      <c r="K82" s="1014" t="s">
        <v>900</v>
      </c>
      <c r="L82" s="1010"/>
      <c r="M82" s="1010"/>
      <c r="N82" s="1011"/>
      <c r="O82" s="1010"/>
      <c r="P82" s="1010"/>
      <c r="Q82" s="1010"/>
      <c r="R82" s="1010"/>
      <c r="S82" s="1011"/>
    </row>
    <row r="83" spans="1:19">
      <c r="A83" s="1014" t="s">
        <v>958</v>
      </c>
      <c r="B83" s="1014" t="s">
        <v>283</v>
      </c>
      <c r="C83" s="1014" t="s">
        <v>959</v>
      </c>
      <c r="D83" s="1014" t="s">
        <v>960</v>
      </c>
      <c r="E83" s="1014" t="s">
        <v>905</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958</v>
      </c>
      <c r="B84" s="1014" t="s">
        <v>283</v>
      </c>
      <c r="C84" s="1014" t="s">
        <v>959</v>
      </c>
      <c r="D84" s="1014" t="s">
        <v>960</v>
      </c>
      <c r="E84" s="1014" t="s">
        <v>905</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958</v>
      </c>
      <c r="B85" s="1014" t="s">
        <v>283</v>
      </c>
      <c r="C85" s="1014" t="s">
        <v>959</v>
      </c>
      <c r="D85" s="1014" t="s">
        <v>960</v>
      </c>
      <c r="E85" s="1014" t="s">
        <v>905</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958</v>
      </c>
      <c r="B86" s="1014" t="s">
        <v>283</v>
      </c>
      <c r="C86" s="1014" t="s">
        <v>959</v>
      </c>
      <c r="D86" s="1014" t="s">
        <v>960</v>
      </c>
      <c r="E86" s="1014" t="s">
        <v>905</v>
      </c>
      <c r="F86" s="1015">
        <v>41373</v>
      </c>
      <c r="G86" s="1014" t="s">
        <v>283</v>
      </c>
      <c r="H86" s="1010"/>
      <c r="I86" s="1010"/>
      <c r="J86" s="1010"/>
      <c r="K86" s="1014" t="s">
        <v>283</v>
      </c>
      <c r="L86" s="1010"/>
      <c r="M86" s="1010">
        <v>-48000</v>
      </c>
      <c r="N86" s="1011"/>
      <c r="O86" s="1010"/>
      <c r="P86" s="1010"/>
      <c r="Q86" s="1010"/>
      <c r="R86" s="1010"/>
      <c r="S86" s="1011"/>
    </row>
    <row r="87" spans="1:19">
      <c r="A87" s="1014" t="s">
        <v>961</v>
      </c>
      <c r="B87" s="1014" t="s">
        <v>962</v>
      </c>
      <c r="C87" s="1014" t="s">
        <v>963</v>
      </c>
      <c r="D87" s="1014" t="s">
        <v>964</v>
      </c>
      <c r="E87" s="1014" t="s">
        <v>217</v>
      </c>
      <c r="F87" s="1015">
        <v>39843</v>
      </c>
      <c r="G87" s="1014" t="s">
        <v>284</v>
      </c>
      <c r="H87" s="1010">
        <v>110000000</v>
      </c>
      <c r="I87" s="1010">
        <v>0</v>
      </c>
      <c r="J87" s="1010">
        <v>6000000</v>
      </c>
      <c r="K87" s="1014" t="s">
        <v>900</v>
      </c>
      <c r="L87" s="1010"/>
      <c r="M87" s="1010"/>
      <c r="N87" s="1011"/>
      <c r="O87" s="1010"/>
      <c r="P87" s="1010"/>
      <c r="Q87" s="1010"/>
      <c r="R87" s="1010"/>
      <c r="S87" s="1011"/>
    </row>
    <row r="88" spans="1:19">
      <c r="A88" s="1014" t="s">
        <v>961</v>
      </c>
      <c r="B88" s="1014" t="s">
        <v>283</v>
      </c>
      <c r="C88" s="1014" t="s">
        <v>963</v>
      </c>
      <c r="D88" s="1014" t="s">
        <v>964</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965</v>
      </c>
      <c r="B89" s="1014" t="s">
        <v>966</v>
      </c>
      <c r="C89" s="1014" t="s">
        <v>967</v>
      </c>
      <c r="D89" s="1014" t="s">
        <v>968</v>
      </c>
      <c r="E89" s="1014" t="s">
        <v>969</v>
      </c>
      <c r="F89" s="1015">
        <v>39843</v>
      </c>
      <c r="G89" s="1014" t="s">
        <v>284</v>
      </c>
      <c r="H89" s="1010">
        <v>8152000</v>
      </c>
      <c r="I89" s="1010">
        <v>0</v>
      </c>
      <c r="J89" s="1010">
        <v>13378714</v>
      </c>
      <c r="K89" s="1014" t="s">
        <v>1198</v>
      </c>
      <c r="L89" s="1010"/>
      <c r="M89" s="1010"/>
      <c r="N89" s="1011"/>
      <c r="O89" s="1010"/>
      <c r="P89" s="1010"/>
      <c r="Q89" s="1010"/>
      <c r="R89" s="1010"/>
      <c r="S89" s="1011"/>
    </row>
    <row r="90" spans="1:19">
      <c r="A90" s="1014" t="s">
        <v>965</v>
      </c>
      <c r="B90" s="1014" t="s">
        <v>283</v>
      </c>
      <c r="C90" s="1014" t="s">
        <v>967</v>
      </c>
      <c r="D90" s="1014" t="s">
        <v>968</v>
      </c>
      <c r="E90" s="1014" t="s">
        <v>969</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965</v>
      </c>
      <c r="B91" s="1014" t="s">
        <v>283</v>
      </c>
      <c r="C91" s="1014" t="s">
        <v>967</v>
      </c>
      <c r="D91" s="1014" t="s">
        <v>968</v>
      </c>
      <c r="E91" s="1014" t="s">
        <v>969</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965</v>
      </c>
      <c r="B92" s="1014" t="s">
        <v>283</v>
      </c>
      <c r="C92" s="1014" t="s">
        <v>967</v>
      </c>
      <c r="D92" s="1014" t="s">
        <v>968</v>
      </c>
      <c r="E92" s="1014" t="s">
        <v>969</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970</v>
      </c>
      <c r="B93" s="1014" t="s">
        <v>858</v>
      </c>
      <c r="C93" s="1014" t="s">
        <v>971</v>
      </c>
      <c r="D93" s="1014" t="s">
        <v>972</v>
      </c>
      <c r="E93" s="1014" t="s">
        <v>217</v>
      </c>
      <c r="F93" s="1015">
        <v>39773</v>
      </c>
      <c r="G93" s="1014" t="s">
        <v>284</v>
      </c>
      <c r="H93" s="1010">
        <v>525000000</v>
      </c>
      <c r="I93" s="1010">
        <v>0</v>
      </c>
      <c r="J93" s="1010">
        <v>596539172.32000005</v>
      </c>
      <c r="K93" s="1014" t="s">
        <v>1198</v>
      </c>
      <c r="L93" s="1010"/>
      <c r="M93" s="1010"/>
      <c r="N93" s="1011"/>
      <c r="O93" s="1010"/>
      <c r="P93" s="1010"/>
      <c r="Q93" s="1010"/>
      <c r="R93" s="1010"/>
      <c r="S93" s="1011"/>
    </row>
    <row r="94" spans="1:19">
      <c r="A94" s="1014" t="s">
        <v>970</v>
      </c>
      <c r="B94" s="1014" t="s">
        <v>283</v>
      </c>
      <c r="C94" s="1014" t="s">
        <v>971</v>
      </c>
      <c r="D94" s="1014" t="s">
        <v>972</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970</v>
      </c>
      <c r="B95" s="1014" t="s">
        <v>283</v>
      </c>
      <c r="C95" s="1014" t="s">
        <v>971</v>
      </c>
      <c r="D95" s="1014" t="s">
        <v>972</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970</v>
      </c>
      <c r="B96" s="1014" t="s">
        <v>283</v>
      </c>
      <c r="C96" s="1014" t="s">
        <v>971</v>
      </c>
      <c r="D96" s="1014" t="s">
        <v>972</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973</v>
      </c>
      <c r="B97" s="1014" t="s">
        <v>974</v>
      </c>
      <c r="C97" s="1014" t="s">
        <v>975</v>
      </c>
      <c r="D97" s="1014" t="s">
        <v>976</v>
      </c>
      <c r="E97" s="1014" t="s">
        <v>11</v>
      </c>
      <c r="F97" s="1015">
        <v>40176</v>
      </c>
      <c r="G97" s="1014" t="s">
        <v>285</v>
      </c>
      <c r="H97" s="1010">
        <v>2000000</v>
      </c>
      <c r="I97" s="1010">
        <v>0</v>
      </c>
      <c r="J97" s="1010">
        <v>2503554.7799999998</v>
      </c>
      <c r="K97" s="1014" t="s">
        <v>900</v>
      </c>
      <c r="L97" s="1010"/>
      <c r="M97" s="1010"/>
      <c r="N97" s="1011"/>
      <c r="O97" s="1010"/>
      <c r="P97" s="1010"/>
      <c r="Q97" s="1010"/>
      <c r="R97" s="1010"/>
      <c r="S97" s="1011"/>
    </row>
    <row r="98" spans="1:19">
      <c r="A98" s="1014" t="s">
        <v>973</v>
      </c>
      <c r="B98" s="1014" t="s">
        <v>283</v>
      </c>
      <c r="C98" s="1014" t="s">
        <v>975</v>
      </c>
      <c r="D98" s="1014" t="s">
        <v>976</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973</v>
      </c>
      <c r="B99" s="1014" t="s">
        <v>283</v>
      </c>
      <c r="C99" s="1014" t="s">
        <v>975</v>
      </c>
      <c r="D99" s="1014" t="s">
        <v>976</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973</v>
      </c>
      <c r="B100" s="1014" t="s">
        <v>283</v>
      </c>
      <c r="C100" s="1014" t="s">
        <v>975</v>
      </c>
      <c r="D100" s="1014" t="s">
        <v>976</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977</v>
      </c>
      <c r="B101" s="1014" t="s">
        <v>902</v>
      </c>
      <c r="C101" s="1014" t="s">
        <v>978</v>
      </c>
      <c r="D101" s="1014" t="s">
        <v>979</v>
      </c>
      <c r="E101" s="1014" t="s">
        <v>60</v>
      </c>
      <c r="F101" s="1015">
        <v>39871</v>
      </c>
      <c r="G101" s="1014" t="s">
        <v>285</v>
      </c>
      <c r="H101" s="1010">
        <v>7400000</v>
      </c>
      <c r="I101" s="1010">
        <v>0</v>
      </c>
      <c r="J101" s="1010">
        <v>8798415.3300000001</v>
      </c>
      <c r="K101" s="1014" t="s">
        <v>1198</v>
      </c>
      <c r="L101" s="1010"/>
      <c r="M101" s="1010"/>
      <c r="N101" s="1011"/>
      <c r="O101" s="1010"/>
      <c r="P101" s="1010"/>
      <c r="Q101" s="1010"/>
      <c r="R101" s="1010"/>
      <c r="S101" s="1011"/>
    </row>
    <row r="102" spans="1:19">
      <c r="A102" s="1014" t="s">
        <v>977</v>
      </c>
      <c r="B102" s="1014" t="s">
        <v>283</v>
      </c>
      <c r="C102" s="1014" t="s">
        <v>978</v>
      </c>
      <c r="D102" s="1014" t="s">
        <v>979</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980</v>
      </c>
      <c r="B103" s="1014" t="s">
        <v>858</v>
      </c>
      <c r="C103" s="1014" t="s">
        <v>981</v>
      </c>
      <c r="D103" s="1014" t="s">
        <v>982</v>
      </c>
      <c r="E103" s="1014" t="s">
        <v>6</v>
      </c>
      <c r="F103" s="1015">
        <v>39843</v>
      </c>
      <c r="G103" s="1014" t="s">
        <v>284</v>
      </c>
      <c r="H103" s="1010">
        <v>6000000</v>
      </c>
      <c r="I103" s="1010">
        <v>0</v>
      </c>
      <c r="J103" s="1010">
        <v>7563057.1500000004</v>
      </c>
      <c r="K103" s="1014" t="s">
        <v>1198</v>
      </c>
      <c r="L103" s="1010"/>
      <c r="M103" s="1010"/>
      <c r="N103" s="1011"/>
      <c r="O103" s="1010"/>
      <c r="P103" s="1010"/>
      <c r="Q103" s="1010"/>
      <c r="R103" s="1010"/>
      <c r="S103" s="1011"/>
    </row>
    <row r="104" spans="1:19">
      <c r="A104" s="1014" t="s">
        <v>980</v>
      </c>
      <c r="B104" s="1014" t="s">
        <v>283</v>
      </c>
      <c r="C104" s="1014" t="s">
        <v>981</v>
      </c>
      <c r="D104" s="1014" t="s">
        <v>982</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980</v>
      </c>
      <c r="B105" s="1014" t="s">
        <v>283</v>
      </c>
      <c r="C105" s="1014" t="s">
        <v>981</v>
      </c>
      <c r="D105" s="1014" t="s">
        <v>982</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983</v>
      </c>
      <c r="B106" s="1014" t="s">
        <v>984</v>
      </c>
      <c r="C106" s="1014" t="s">
        <v>985</v>
      </c>
      <c r="D106" s="1014" t="s">
        <v>986</v>
      </c>
      <c r="E106" s="1014" t="s">
        <v>15</v>
      </c>
      <c r="F106" s="1015">
        <v>39885</v>
      </c>
      <c r="G106" s="1014" t="s">
        <v>285</v>
      </c>
      <c r="H106" s="1010">
        <v>21100000</v>
      </c>
      <c r="I106" s="1010">
        <v>0</v>
      </c>
      <c r="J106" s="1010">
        <v>24841411.030000001</v>
      </c>
      <c r="K106" s="1014" t="s">
        <v>1198</v>
      </c>
      <c r="L106" s="1010"/>
      <c r="M106" s="1010"/>
      <c r="N106" s="1011"/>
      <c r="O106" s="1010"/>
      <c r="P106" s="1010"/>
      <c r="Q106" s="1010"/>
      <c r="R106" s="1010"/>
      <c r="S106" s="1011"/>
    </row>
    <row r="107" spans="1:19">
      <c r="A107" s="1014" t="s">
        <v>983</v>
      </c>
      <c r="B107" s="1014" t="s">
        <v>283</v>
      </c>
      <c r="C107" s="1014" t="s">
        <v>985</v>
      </c>
      <c r="D107" s="1014" t="s">
        <v>986</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987</v>
      </c>
      <c r="B108" s="1014" t="s">
        <v>988</v>
      </c>
      <c r="C108" s="1014" t="s">
        <v>989</v>
      </c>
      <c r="D108" s="1014" t="s">
        <v>990</v>
      </c>
      <c r="E108" s="1014" t="s">
        <v>89</v>
      </c>
      <c r="F108" s="1015">
        <v>40004</v>
      </c>
      <c r="G108" s="1014" t="s">
        <v>285</v>
      </c>
      <c r="H108" s="1010">
        <v>13669000</v>
      </c>
      <c r="I108" s="1010">
        <v>0</v>
      </c>
      <c r="J108" s="1010">
        <v>15595736.93</v>
      </c>
      <c r="K108" s="1014" t="s">
        <v>1198</v>
      </c>
      <c r="L108" s="1010"/>
      <c r="M108" s="1010"/>
      <c r="N108" s="1011"/>
      <c r="O108" s="1010"/>
      <c r="P108" s="1010"/>
      <c r="Q108" s="1010"/>
      <c r="R108" s="1010"/>
      <c r="S108" s="1011"/>
    </row>
    <row r="109" spans="1:19">
      <c r="A109" s="1014" t="s">
        <v>987</v>
      </c>
      <c r="B109" s="1014" t="s">
        <v>283</v>
      </c>
      <c r="C109" s="1014" t="s">
        <v>989</v>
      </c>
      <c r="D109" s="1014" t="s">
        <v>990</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991</v>
      </c>
      <c r="B110" s="1014" t="s">
        <v>858</v>
      </c>
      <c r="C110" s="1014" t="s">
        <v>992</v>
      </c>
      <c r="D110" s="1014" t="s">
        <v>993</v>
      </c>
      <c r="E110" s="1014" t="s">
        <v>994</v>
      </c>
      <c r="F110" s="1015">
        <v>39801</v>
      </c>
      <c r="G110" s="1014" t="s">
        <v>284</v>
      </c>
      <c r="H110" s="1010">
        <v>30000000</v>
      </c>
      <c r="I110" s="1010">
        <v>0</v>
      </c>
      <c r="J110" s="1010">
        <v>32341666.66</v>
      </c>
      <c r="K110" s="1014" t="s">
        <v>1198</v>
      </c>
      <c r="L110" s="1010"/>
      <c r="M110" s="1010"/>
      <c r="N110" s="1011"/>
      <c r="O110" s="1010"/>
      <c r="P110" s="1010"/>
      <c r="Q110" s="1010"/>
      <c r="R110" s="1010"/>
      <c r="S110" s="1011"/>
    </row>
    <row r="111" spans="1:19">
      <c r="A111" s="1014" t="s">
        <v>991</v>
      </c>
      <c r="B111" s="1014" t="s">
        <v>283</v>
      </c>
      <c r="C111" s="1014" t="s">
        <v>992</v>
      </c>
      <c r="D111" s="1014" t="s">
        <v>993</v>
      </c>
      <c r="E111" s="1014" t="s">
        <v>994</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991</v>
      </c>
      <c r="B112" s="1014" t="s">
        <v>283</v>
      </c>
      <c r="C112" s="1014" t="s">
        <v>992</v>
      </c>
      <c r="D112" s="1014" t="s">
        <v>993</v>
      </c>
      <c r="E112" s="1014" t="s">
        <v>994</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893</v>
      </c>
      <c r="C113" s="1014" t="s">
        <v>995</v>
      </c>
      <c r="D113" s="1014" t="s">
        <v>996</v>
      </c>
      <c r="E113" s="1014" t="s">
        <v>23</v>
      </c>
      <c r="F113" s="1015">
        <v>39864</v>
      </c>
      <c r="G113" s="1014" t="s">
        <v>285</v>
      </c>
      <c r="H113" s="1010">
        <v>48000000</v>
      </c>
      <c r="I113" s="1010">
        <v>0</v>
      </c>
      <c r="J113" s="1010">
        <v>54607399.329999998</v>
      </c>
      <c r="K113" s="1014" t="s">
        <v>1198</v>
      </c>
      <c r="L113" s="1010"/>
      <c r="M113" s="1010"/>
      <c r="N113" s="1011"/>
      <c r="O113" s="1010"/>
      <c r="P113" s="1010"/>
      <c r="Q113" s="1010"/>
      <c r="R113" s="1010"/>
      <c r="S113" s="1011"/>
    </row>
    <row r="114" spans="1:19">
      <c r="A114" s="1014" t="s">
        <v>68</v>
      </c>
      <c r="B114" s="1014" t="s">
        <v>283</v>
      </c>
      <c r="C114" s="1014" t="s">
        <v>995</v>
      </c>
      <c r="D114" s="1014" t="s">
        <v>996</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997</v>
      </c>
      <c r="B115" s="1014" t="s">
        <v>907</v>
      </c>
      <c r="C115" s="1014" t="s">
        <v>998</v>
      </c>
      <c r="D115" s="1014" t="s">
        <v>999</v>
      </c>
      <c r="E115" s="1014" t="s">
        <v>1000</v>
      </c>
      <c r="F115" s="1015">
        <v>39906</v>
      </c>
      <c r="G115" s="1014" t="s">
        <v>285</v>
      </c>
      <c r="H115" s="1010">
        <v>8600000</v>
      </c>
      <c r="I115" s="1010">
        <v>0</v>
      </c>
      <c r="J115" s="1010">
        <v>10701460.58</v>
      </c>
      <c r="K115" s="1014" t="s">
        <v>900</v>
      </c>
      <c r="L115" s="1010"/>
      <c r="M115" s="1010"/>
      <c r="N115" s="1011"/>
      <c r="O115" s="1010"/>
      <c r="P115" s="1010"/>
      <c r="Q115" s="1010"/>
      <c r="R115" s="1010"/>
      <c r="S115" s="1011"/>
    </row>
    <row r="116" spans="1:19">
      <c r="A116" s="1014" t="s">
        <v>997</v>
      </c>
      <c r="B116" s="1014" t="s">
        <v>283</v>
      </c>
      <c r="C116" s="1014" t="s">
        <v>998</v>
      </c>
      <c r="D116" s="1014" t="s">
        <v>999</v>
      </c>
      <c r="E116" s="1014" t="s">
        <v>1000</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997</v>
      </c>
      <c r="B117" s="1014" t="s">
        <v>283</v>
      </c>
      <c r="C117" s="1014" t="s">
        <v>998</v>
      </c>
      <c r="D117" s="1014" t="s">
        <v>999</v>
      </c>
      <c r="E117" s="1014" t="s">
        <v>1000</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997</v>
      </c>
      <c r="B118" s="1014" t="s">
        <v>283</v>
      </c>
      <c r="C118" s="1014" t="s">
        <v>998</v>
      </c>
      <c r="D118" s="1014" t="s">
        <v>999</v>
      </c>
      <c r="E118" s="1014" t="s">
        <v>1000</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1001</v>
      </c>
      <c r="B119" s="1014" t="s">
        <v>1002</v>
      </c>
      <c r="C119" s="1014" t="s">
        <v>1003</v>
      </c>
      <c r="D119" s="1014" t="s">
        <v>1004</v>
      </c>
      <c r="E119" s="1014" t="s">
        <v>15</v>
      </c>
      <c r="F119" s="1015">
        <v>39801</v>
      </c>
      <c r="G119" s="1014" t="s">
        <v>284</v>
      </c>
      <c r="H119" s="1010">
        <v>50000000</v>
      </c>
      <c r="I119" s="1010">
        <v>0</v>
      </c>
      <c r="J119" s="1010">
        <v>60451155.740000002</v>
      </c>
      <c r="K119" s="1014" t="s">
        <v>1198</v>
      </c>
      <c r="L119" s="1010"/>
      <c r="M119" s="1010"/>
      <c r="N119" s="1011"/>
      <c r="O119" s="1010"/>
      <c r="P119" s="1010"/>
      <c r="Q119" s="1010"/>
      <c r="R119" s="1010"/>
      <c r="S119" s="1011"/>
    </row>
    <row r="120" spans="1:19">
      <c r="A120" s="1014" t="s">
        <v>1001</v>
      </c>
      <c r="B120" s="1014" t="s">
        <v>283</v>
      </c>
      <c r="C120" s="1014" t="s">
        <v>1003</v>
      </c>
      <c r="D120" s="1014" t="s">
        <v>1004</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1005</v>
      </c>
      <c r="B121" s="1014" t="s">
        <v>907</v>
      </c>
      <c r="C121" s="1014" t="s">
        <v>1006</v>
      </c>
      <c r="D121" s="1014" t="s">
        <v>1007</v>
      </c>
      <c r="E121" s="1014" t="s">
        <v>109</v>
      </c>
      <c r="F121" s="1015">
        <v>40039</v>
      </c>
      <c r="G121" s="1014" t="s">
        <v>285</v>
      </c>
      <c r="H121" s="1010">
        <v>1004000</v>
      </c>
      <c r="I121" s="1010">
        <v>0</v>
      </c>
      <c r="J121" s="1010">
        <v>1114680.76</v>
      </c>
      <c r="K121" s="1014" t="s">
        <v>900</v>
      </c>
      <c r="L121" s="1010"/>
      <c r="M121" s="1010"/>
      <c r="N121" s="1011"/>
      <c r="O121" s="1010"/>
      <c r="P121" s="1010"/>
      <c r="Q121" s="1010"/>
      <c r="R121" s="1010"/>
      <c r="S121" s="1011"/>
    </row>
    <row r="122" spans="1:19">
      <c r="A122" s="1014" t="s">
        <v>1005</v>
      </c>
      <c r="B122" s="1014" t="s">
        <v>283</v>
      </c>
      <c r="C122" s="1014" t="s">
        <v>1006</v>
      </c>
      <c r="D122" s="1014" t="s">
        <v>1007</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1005</v>
      </c>
      <c r="B123" s="1014" t="s">
        <v>283</v>
      </c>
      <c r="C123" s="1014" t="s">
        <v>1006</v>
      </c>
      <c r="D123" s="1014" t="s">
        <v>1007</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1005</v>
      </c>
      <c r="B124" s="1014" t="s">
        <v>283</v>
      </c>
      <c r="C124" s="1014" t="s">
        <v>1006</v>
      </c>
      <c r="D124" s="1014" t="s">
        <v>1007</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1005</v>
      </c>
      <c r="B125" s="1014" t="s">
        <v>283</v>
      </c>
      <c r="C125" s="1014" t="s">
        <v>1006</v>
      </c>
      <c r="D125" s="1014" t="s">
        <v>1007</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1008</v>
      </c>
      <c r="B126" s="1014" t="s">
        <v>1009</v>
      </c>
      <c r="C126" s="1014" t="s">
        <v>1010</v>
      </c>
      <c r="D126" s="1014" t="s">
        <v>1011</v>
      </c>
      <c r="E126" s="1014" t="s">
        <v>105</v>
      </c>
      <c r="F126" s="1015">
        <v>39749</v>
      </c>
      <c r="G126" s="1014" t="s">
        <v>284</v>
      </c>
      <c r="H126" s="1010">
        <v>15000000000</v>
      </c>
      <c r="I126" s="1010">
        <v>0</v>
      </c>
      <c r="J126" s="1010">
        <v>26599663040.279999</v>
      </c>
      <c r="K126" s="1014" t="s">
        <v>1198</v>
      </c>
      <c r="L126" s="1010"/>
      <c r="M126" s="1010"/>
      <c r="N126" s="1011"/>
      <c r="O126" s="1010"/>
      <c r="P126" s="1010"/>
      <c r="Q126" s="1010"/>
      <c r="R126" s="1010"/>
      <c r="S126" s="1011"/>
    </row>
    <row r="127" spans="1:19">
      <c r="A127" s="1014" t="s">
        <v>1008</v>
      </c>
      <c r="B127" s="1014" t="s">
        <v>283</v>
      </c>
      <c r="C127" s="1014" t="s">
        <v>1010</v>
      </c>
      <c r="D127" s="1014" t="s">
        <v>1011</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1008</v>
      </c>
      <c r="B128" s="1014" t="s">
        <v>283</v>
      </c>
      <c r="C128" s="1014" t="s">
        <v>1010</v>
      </c>
      <c r="D128" s="1014" t="s">
        <v>1011</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1008</v>
      </c>
      <c r="B129" s="1014" t="s">
        <v>283</v>
      </c>
      <c r="C129" s="1014" t="s">
        <v>1010</v>
      </c>
      <c r="D129" s="1014" t="s">
        <v>1011</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1012</v>
      </c>
      <c r="B130" s="1014" t="s">
        <v>907</v>
      </c>
      <c r="C130" s="1014" t="s">
        <v>1013</v>
      </c>
      <c r="D130" s="1014" t="s">
        <v>1011</v>
      </c>
      <c r="E130" s="1014" t="s">
        <v>105</v>
      </c>
      <c r="F130" s="1015">
        <v>39829</v>
      </c>
      <c r="G130" s="1014" t="s">
        <v>285</v>
      </c>
      <c r="H130" s="1010">
        <v>3000000</v>
      </c>
      <c r="I130" s="1010">
        <v>0</v>
      </c>
      <c r="J130" s="1010">
        <v>3087573.33</v>
      </c>
      <c r="K130" s="1014" t="s">
        <v>900</v>
      </c>
      <c r="L130" s="1010"/>
      <c r="M130" s="1010"/>
      <c r="N130" s="1011"/>
      <c r="O130" s="1010"/>
      <c r="P130" s="1010"/>
      <c r="Q130" s="1010"/>
      <c r="R130" s="1010"/>
      <c r="S130" s="1011"/>
    </row>
    <row r="131" spans="1:19">
      <c r="A131" s="1014" t="s">
        <v>1012</v>
      </c>
      <c r="B131" s="1014" t="s">
        <v>283</v>
      </c>
      <c r="C131" s="1014" t="s">
        <v>1013</v>
      </c>
      <c r="D131" s="1014" t="s">
        <v>1011</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1012</v>
      </c>
      <c r="B132" s="1014" t="s">
        <v>283</v>
      </c>
      <c r="C132" s="1014" t="s">
        <v>1013</v>
      </c>
      <c r="D132" s="1014" t="s">
        <v>1011</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1014</v>
      </c>
      <c r="B133" s="1014" t="s">
        <v>1015</v>
      </c>
      <c r="C133" s="1014" t="s">
        <v>1016</v>
      </c>
      <c r="D133" s="1014" t="s">
        <v>1017</v>
      </c>
      <c r="E133" s="1014" t="s">
        <v>6</v>
      </c>
      <c r="F133" s="1015">
        <v>39766</v>
      </c>
      <c r="G133" s="1014" t="s">
        <v>284</v>
      </c>
      <c r="H133" s="1010">
        <v>17000000</v>
      </c>
      <c r="I133" s="1010">
        <v>0</v>
      </c>
      <c r="J133" s="1010">
        <v>19564027.780000001</v>
      </c>
      <c r="K133" s="1014" t="s">
        <v>1198</v>
      </c>
      <c r="L133" s="1010"/>
      <c r="M133" s="1010"/>
      <c r="N133" s="1011"/>
      <c r="O133" s="1010"/>
      <c r="P133" s="1010"/>
      <c r="Q133" s="1010"/>
      <c r="R133" s="1010"/>
      <c r="S133" s="1011"/>
    </row>
    <row r="134" spans="1:19">
      <c r="A134" s="1014" t="s">
        <v>1014</v>
      </c>
      <c r="B134" s="1014" t="s">
        <v>283</v>
      </c>
      <c r="C134" s="1014" t="s">
        <v>1016</v>
      </c>
      <c r="D134" s="1014" t="s">
        <v>1017</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1014</v>
      </c>
      <c r="B135" s="1014" t="s">
        <v>283</v>
      </c>
      <c r="C135" s="1014" t="s">
        <v>1016</v>
      </c>
      <c r="D135" s="1014" t="s">
        <v>1017</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1018</v>
      </c>
      <c r="B136" s="1014" t="s">
        <v>926</v>
      </c>
      <c r="C136" s="1014" t="s">
        <v>1019</v>
      </c>
      <c r="D136" s="1014" t="s">
        <v>1020</v>
      </c>
      <c r="E136" s="1014" t="s">
        <v>1021</v>
      </c>
      <c r="F136" s="1015">
        <v>39885</v>
      </c>
      <c r="G136" s="1014" t="s">
        <v>285</v>
      </c>
      <c r="H136" s="1010">
        <v>2672000</v>
      </c>
      <c r="I136" s="1010">
        <v>0</v>
      </c>
      <c r="J136" s="1010">
        <v>1233940</v>
      </c>
      <c r="K136" s="1014" t="s">
        <v>900</v>
      </c>
      <c r="L136" s="1010"/>
      <c r="M136" s="1010"/>
      <c r="N136" s="1011"/>
      <c r="O136" s="1010"/>
      <c r="P136" s="1010"/>
      <c r="Q136" s="1010"/>
      <c r="R136" s="1010"/>
      <c r="S136" s="1011"/>
    </row>
    <row r="137" spans="1:19">
      <c r="A137" s="1014" t="s">
        <v>1018</v>
      </c>
      <c r="B137" s="1014" t="s">
        <v>283</v>
      </c>
      <c r="C137" s="1014" t="s">
        <v>1019</v>
      </c>
      <c r="D137" s="1014" t="s">
        <v>1020</v>
      </c>
      <c r="E137" s="1014" t="s">
        <v>1021</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1018</v>
      </c>
      <c r="B138" s="1014" t="s">
        <v>283</v>
      </c>
      <c r="C138" s="1014" t="s">
        <v>1019</v>
      </c>
      <c r="D138" s="1014" t="s">
        <v>1020</v>
      </c>
      <c r="E138" s="1014" t="s">
        <v>1021</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1022</v>
      </c>
      <c r="B139" s="1014" t="s">
        <v>858</v>
      </c>
      <c r="C139" s="1014" t="s">
        <v>1023</v>
      </c>
      <c r="D139" s="1014" t="s">
        <v>1024</v>
      </c>
      <c r="E139" s="1014" t="s">
        <v>6</v>
      </c>
      <c r="F139" s="1015">
        <v>39787</v>
      </c>
      <c r="G139" s="1014" t="s">
        <v>284</v>
      </c>
      <c r="H139" s="1010">
        <v>28000000</v>
      </c>
      <c r="I139" s="1010">
        <v>0</v>
      </c>
      <c r="J139" s="1010">
        <v>30155095.109999999</v>
      </c>
      <c r="K139" s="1014" t="s">
        <v>1198</v>
      </c>
      <c r="L139" s="1010"/>
      <c r="M139" s="1010"/>
      <c r="N139" s="1011"/>
      <c r="O139" s="1010"/>
      <c r="P139" s="1010"/>
      <c r="Q139" s="1010"/>
      <c r="R139" s="1010"/>
      <c r="S139" s="1011"/>
    </row>
    <row r="140" spans="1:19">
      <c r="A140" s="1014" t="s">
        <v>1022</v>
      </c>
      <c r="B140" s="1014" t="s">
        <v>283</v>
      </c>
      <c r="C140" s="1014" t="s">
        <v>1023</v>
      </c>
      <c r="D140" s="1014" t="s">
        <v>1024</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1022</v>
      </c>
      <c r="B141" s="1014" t="s">
        <v>283</v>
      </c>
      <c r="C141" s="1014" t="s">
        <v>1023</v>
      </c>
      <c r="D141" s="1014" t="s">
        <v>1024</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1025</v>
      </c>
      <c r="B142" s="1014" t="s">
        <v>858</v>
      </c>
      <c r="C142" s="1014" t="s">
        <v>1026</v>
      </c>
      <c r="D142" s="1014" t="s">
        <v>286</v>
      </c>
      <c r="E142" s="1014" t="s">
        <v>56</v>
      </c>
      <c r="F142" s="1015">
        <v>39749</v>
      </c>
      <c r="G142" s="1014" t="s">
        <v>284</v>
      </c>
      <c r="H142" s="1010">
        <v>3000000000</v>
      </c>
      <c r="I142" s="1010">
        <v>0</v>
      </c>
      <c r="J142" s="1010">
        <v>3231416666.6700001</v>
      </c>
      <c r="K142" s="1014" t="s">
        <v>1198</v>
      </c>
      <c r="L142" s="1010"/>
      <c r="M142" s="1010"/>
      <c r="N142" s="1011"/>
      <c r="O142" s="1010"/>
      <c r="P142" s="1010"/>
      <c r="Q142" s="1010"/>
      <c r="R142" s="1010"/>
      <c r="S142" s="1011"/>
    </row>
    <row r="143" spans="1:19">
      <c r="A143" s="1014" t="s">
        <v>1025</v>
      </c>
      <c r="B143" s="1014" t="s">
        <v>283</v>
      </c>
      <c r="C143" s="1014" t="s">
        <v>1026</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1025</v>
      </c>
      <c r="B144" s="1014" t="s">
        <v>283</v>
      </c>
      <c r="C144" s="1014" t="s">
        <v>1026</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1027</v>
      </c>
      <c r="B145" s="1014" t="s">
        <v>1028</v>
      </c>
      <c r="C145" s="1014" t="s">
        <v>1029</v>
      </c>
      <c r="D145" s="1014" t="s">
        <v>1030</v>
      </c>
      <c r="E145" s="1014" t="s">
        <v>105</v>
      </c>
      <c r="F145" s="1015">
        <v>39920</v>
      </c>
      <c r="G145" s="1014" t="s">
        <v>284</v>
      </c>
      <c r="H145" s="1010">
        <v>13179000</v>
      </c>
      <c r="I145" s="1010">
        <v>0</v>
      </c>
      <c r="J145" s="1010">
        <v>4334427</v>
      </c>
      <c r="K145" s="1014" t="s">
        <v>900</v>
      </c>
      <c r="L145" s="1010"/>
      <c r="M145" s="1010"/>
      <c r="N145" s="1011"/>
      <c r="O145" s="1010"/>
      <c r="P145" s="1010"/>
      <c r="Q145" s="1010"/>
      <c r="R145" s="1010"/>
      <c r="S145" s="1011"/>
    </row>
    <row r="146" spans="1:19">
      <c r="A146" s="1014" t="s">
        <v>1027</v>
      </c>
      <c r="B146" s="1014" t="s">
        <v>283</v>
      </c>
      <c r="C146" s="1014" t="s">
        <v>1029</v>
      </c>
      <c r="D146" s="1014" t="s">
        <v>1030</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1031</v>
      </c>
      <c r="B147" s="1014" t="s">
        <v>858</v>
      </c>
      <c r="C147" s="1014" t="s">
        <v>1032</v>
      </c>
      <c r="D147" s="1014" t="s">
        <v>1033</v>
      </c>
      <c r="E147" s="1014" t="s">
        <v>42</v>
      </c>
      <c r="F147" s="1015">
        <v>39794</v>
      </c>
      <c r="G147" s="1014" t="s">
        <v>284</v>
      </c>
      <c r="H147" s="1010">
        <v>75000000</v>
      </c>
      <c r="I147" s="1010">
        <v>0</v>
      </c>
      <c r="J147" s="1010">
        <v>81004166.670000002</v>
      </c>
      <c r="K147" s="1014" t="s">
        <v>1198</v>
      </c>
      <c r="L147" s="1010"/>
      <c r="M147" s="1010"/>
      <c r="N147" s="1011"/>
      <c r="O147" s="1010"/>
      <c r="P147" s="1010"/>
      <c r="Q147" s="1010"/>
      <c r="R147" s="1010"/>
      <c r="S147" s="1011"/>
    </row>
    <row r="148" spans="1:19">
      <c r="A148" s="1014" t="s">
        <v>1031</v>
      </c>
      <c r="B148" s="1014" t="s">
        <v>283</v>
      </c>
      <c r="C148" s="1014" t="s">
        <v>1032</v>
      </c>
      <c r="D148" s="1014" t="s">
        <v>1033</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1031</v>
      </c>
      <c r="B149" s="1014" t="s">
        <v>283</v>
      </c>
      <c r="C149" s="1014" t="s">
        <v>1032</v>
      </c>
      <c r="D149" s="1014" t="s">
        <v>1033</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1034</v>
      </c>
      <c r="B150" s="1014" t="s">
        <v>1035</v>
      </c>
      <c r="C150" s="1014" t="s">
        <v>1036</v>
      </c>
      <c r="D150" s="1014" t="s">
        <v>1037</v>
      </c>
      <c r="E150" s="1014" t="s">
        <v>933</v>
      </c>
      <c r="F150" s="1015">
        <v>39843</v>
      </c>
      <c r="G150" s="1014" t="s">
        <v>285</v>
      </c>
      <c r="H150" s="1010">
        <v>12639000</v>
      </c>
      <c r="I150" s="1010">
        <v>0</v>
      </c>
      <c r="J150" s="1010">
        <v>17097990.600000001</v>
      </c>
      <c r="K150" s="1014" t="s">
        <v>1198</v>
      </c>
      <c r="L150" s="1010"/>
      <c r="M150" s="1010"/>
      <c r="N150" s="1011"/>
      <c r="O150" s="1010"/>
      <c r="P150" s="1010"/>
      <c r="Q150" s="1010"/>
      <c r="R150" s="1010"/>
      <c r="S150" s="1011"/>
    </row>
    <row r="151" spans="1:19">
      <c r="A151" s="1014" t="s">
        <v>1034</v>
      </c>
      <c r="B151" s="1014" t="s">
        <v>283</v>
      </c>
      <c r="C151" s="1014" t="s">
        <v>1036</v>
      </c>
      <c r="D151" s="1014" t="s">
        <v>1037</v>
      </c>
      <c r="E151" s="1014" t="s">
        <v>933</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1038</v>
      </c>
      <c r="B152" s="1014" t="s">
        <v>902</v>
      </c>
      <c r="C152" s="1014" t="s">
        <v>1039</v>
      </c>
      <c r="D152" s="1014" t="s">
        <v>1040</v>
      </c>
      <c r="E152" s="1014" t="s">
        <v>23</v>
      </c>
      <c r="F152" s="1015">
        <v>39836</v>
      </c>
      <c r="G152" s="1014" t="s">
        <v>285</v>
      </c>
      <c r="H152" s="1010">
        <v>15500000</v>
      </c>
      <c r="I152" s="1010">
        <v>0</v>
      </c>
      <c r="J152" s="1010">
        <v>18492469.25</v>
      </c>
      <c r="K152" s="1014" t="s">
        <v>1198</v>
      </c>
      <c r="L152" s="1010"/>
      <c r="M152" s="1010"/>
      <c r="N152" s="1011"/>
      <c r="O152" s="1010"/>
      <c r="P152" s="1010"/>
      <c r="Q152" s="1010"/>
      <c r="R152" s="1010"/>
      <c r="S152" s="1011"/>
    </row>
    <row r="153" spans="1:19">
      <c r="A153" s="1014" t="s">
        <v>1038</v>
      </c>
      <c r="B153" s="1014" t="s">
        <v>283</v>
      </c>
      <c r="C153" s="1014" t="s">
        <v>1039</v>
      </c>
      <c r="D153" s="1014" t="s">
        <v>1040</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1041</v>
      </c>
      <c r="B154" s="1014" t="s">
        <v>907</v>
      </c>
      <c r="C154" s="1014" t="s">
        <v>1042</v>
      </c>
      <c r="D154" s="1014" t="s">
        <v>1043</v>
      </c>
      <c r="E154" s="1014" t="s">
        <v>11</v>
      </c>
      <c r="F154" s="1015">
        <v>39857</v>
      </c>
      <c r="G154" s="1014" t="s">
        <v>285</v>
      </c>
      <c r="H154" s="1010">
        <v>1000000</v>
      </c>
      <c r="I154" s="1010">
        <v>0</v>
      </c>
      <c r="J154" s="1010">
        <v>1100653.5</v>
      </c>
      <c r="K154" s="1014" t="s">
        <v>900</v>
      </c>
      <c r="L154" s="1010"/>
      <c r="M154" s="1010"/>
      <c r="N154" s="1011"/>
      <c r="O154" s="1010"/>
      <c r="P154" s="1010"/>
      <c r="Q154" s="1010"/>
      <c r="R154" s="1010"/>
      <c r="S154" s="1011"/>
    </row>
    <row r="155" spans="1:19">
      <c r="A155" s="1014" t="s">
        <v>1041</v>
      </c>
      <c r="B155" s="1014" t="s">
        <v>283</v>
      </c>
      <c r="C155" s="1014" t="s">
        <v>1042</v>
      </c>
      <c r="D155" s="1014" t="s">
        <v>1043</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1041</v>
      </c>
      <c r="B156" s="1014" t="s">
        <v>283</v>
      </c>
      <c r="C156" s="1014" t="s">
        <v>1042</v>
      </c>
      <c r="D156" s="1014" t="s">
        <v>1043</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1041</v>
      </c>
      <c r="B157" s="1014" t="s">
        <v>283</v>
      </c>
      <c r="C157" s="1014" t="s">
        <v>1042</v>
      </c>
      <c r="D157" s="1014" t="s">
        <v>1043</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1044</v>
      </c>
      <c r="B158" s="1014"/>
      <c r="C158" s="1014" t="s">
        <v>1045</v>
      </c>
      <c r="D158" s="1014" t="s">
        <v>1046</v>
      </c>
      <c r="E158" s="1014" t="s">
        <v>188</v>
      </c>
      <c r="F158" s="1015">
        <v>39773</v>
      </c>
      <c r="G158" s="1014" t="s">
        <v>284</v>
      </c>
      <c r="H158" s="1010">
        <v>124000000</v>
      </c>
      <c r="I158" s="1010">
        <v>0</v>
      </c>
      <c r="J158" s="1010">
        <v>129079862.47</v>
      </c>
      <c r="K158" s="1014" t="s">
        <v>900</v>
      </c>
      <c r="L158" s="1010"/>
      <c r="M158" s="1010"/>
      <c r="N158" s="1011"/>
      <c r="O158" s="1010"/>
      <c r="P158" s="1010"/>
      <c r="Q158" s="1010"/>
      <c r="R158" s="1010"/>
      <c r="S158" s="1011"/>
    </row>
    <row r="159" spans="1:19">
      <c r="A159" s="1014" t="s">
        <v>1044</v>
      </c>
      <c r="B159" s="1014" t="s">
        <v>283</v>
      </c>
      <c r="C159" s="1014" t="s">
        <v>1045</v>
      </c>
      <c r="D159" s="1014" t="s">
        <v>1046</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1044</v>
      </c>
      <c r="B160" s="1014" t="s">
        <v>283</v>
      </c>
      <c r="C160" s="1014" t="s">
        <v>1045</v>
      </c>
      <c r="D160" s="1014" t="s">
        <v>1046</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1047</v>
      </c>
      <c r="B161" s="1014" t="s">
        <v>902</v>
      </c>
      <c r="C161" s="1014" t="s">
        <v>1048</v>
      </c>
      <c r="D161" s="1014" t="s">
        <v>1049</v>
      </c>
      <c r="E161" s="1014" t="s">
        <v>905</v>
      </c>
      <c r="F161" s="1015">
        <v>39850</v>
      </c>
      <c r="G161" s="1014" t="s">
        <v>285</v>
      </c>
      <c r="H161" s="1010">
        <v>795000</v>
      </c>
      <c r="I161" s="1010">
        <v>0</v>
      </c>
      <c r="J161" s="1010">
        <v>942411.42</v>
      </c>
      <c r="K161" s="1014" t="s">
        <v>1198</v>
      </c>
      <c r="L161" s="1010"/>
      <c r="M161" s="1010"/>
      <c r="N161" s="1011"/>
      <c r="O161" s="1010"/>
      <c r="P161" s="1010"/>
      <c r="Q161" s="1010"/>
      <c r="R161" s="1010"/>
      <c r="S161" s="1011"/>
    </row>
    <row r="162" spans="1:19">
      <c r="A162" s="1014" t="s">
        <v>1047</v>
      </c>
      <c r="B162" s="1014" t="s">
        <v>283</v>
      </c>
      <c r="C162" s="1014" t="s">
        <v>1048</v>
      </c>
      <c r="D162" s="1014" t="s">
        <v>1049</v>
      </c>
      <c r="E162" s="1014" t="s">
        <v>905</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1050</v>
      </c>
      <c r="B163" s="1014" t="s">
        <v>1051</v>
      </c>
      <c r="C163" s="1014" t="s">
        <v>1052</v>
      </c>
      <c r="D163" s="1014" t="s">
        <v>1053</v>
      </c>
      <c r="E163" s="1014" t="s">
        <v>1054</v>
      </c>
      <c r="F163" s="1015">
        <v>39829</v>
      </c>
      <c r="G163" s="1014" t="s">
        <v>284</v>
      </c>
      <c r="H163" s="1010">
        <v>18751000</v>
      </c>
      <c r="I163" s="1010">
        <v>0</v>
      </c>
      <c r="J163" s="1010">
        <v>20037514.109999999</v>
      </c>
      <c r="K163" s="1014" t="s">
        <v>1198</v>
      </c>
      <c r="L163" s="1010"/>
      <c r="M163" s="1010"/>
      <c r="N163" s="1011"/>
      <c r="O163" s="1010"/>
      <c r="P163" s="1010"/>
      <c r="Q163" s="1010"/>
      <c r="R163" s="1010"/>
      <c r="S163" s="1011"/>
    </row>
    <row r="164" spans="1:19">
      <c r="A164" s="1014" t="s">
        <v>1050</v>
      </c>
      <c r="B164" s="1014" t="s">
        <v>283</v>
      </c>
      <c r="C164" s="1014" t="s">
        <v>1052</v>
      </c>
      <c r="D164" s="1014" t="s">
        <v>1053</v>
      </c>
      <c r="E164" s="1014" t="s">
        <v>1054</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1050</v>
      </c>
      <c r="B165" s="1014" t="s">
        <v>283</v>
      </c>
      <c r="C165" s="1014" t="s">
        <v>1052</v>
      </c>
      <c r="D165" s="1014" t="s">
        <v>1053</v>
      </c>
      <c r="E165" s="1014" t="s">
        <v>1054</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1055</v>
      </c>
      <c r="B166" s="1014" t="s">
        <v>858</v>
      </c>
      <c r="C166" s="1014" t="s">
        <v>1056</v>
      </c>
      <c r="D166" s="1014" t="s">
        <v>1057</v>
      </c>
      <c r="E166" s="1014" t="s">
        <v>105</v>
      </c>
      <c r="F166" s="1015">
        <v>39766</v>
      </c>
      <c r="G166" s="1014" t="s">
        <v>284</v>
      </c>
      <c r="H166" s="1010">
        <v>3133640000</v>
      </c>
      <c r="I166" s="1010">
        <v>0</v>
      </c>
      <c r="J166" s="1010">
        <v>3293353918.5300002</v>
      </c>
      <c r="K166" s="1014" t="s">
        <v>1198</v>
      </c>
      <c r="L166" s="1010"/>
      <c r="M166" s="1010"/>
      <c r="N166" s="1011"/>
      <c r="O166" s="1010"/>
      <c r="P166" s="1010"/>
      <c r="Q166" s="1010"/>
      <c r="R166" s="1010"/>
      <c r="S166" s="1011"/>
    </row>
    <row r="167" spans="1:19">
      <c r="A167" s="1014" t="s">
        <v>1055</v>
      </c>
      <c r="B167" s="1014" t="s">
        <v>283</v>
      </c>
      <c r="C167" s="1014" t="s">
        <v>1056</v>
      </c>
      <c r="D167" s="1014" t="s">
        <v>1057</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1055</v>
      </c>
      <c r="B168" s="1014" t="s">
        <v>283</v>
      </c>
      <c r="C168" s="1014" t="s">
        <v>1056</v>
      </c>
      <c r="D168" s="1014" t="s">
        <v>1057</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1058</v>
      </c>
      <c r="B169" s="1014" t="s">
        <v>1059</v>
      </c>
      <c r="C169" s="1014" t="s">
        <v>1060</v>
      </c>
      <c r="D169" s="1014" t="s">
        <v>1061</v>
      </c>
      <c r="E169" s="1014" t="s">
        <v>15</v>
      </c>
      <c r="F169" s="1015">
        <v>39906</v>
      </c>
      <c r="G169" s="1014" t="s">
        <v>285</v>
      </c>
      <c r="H169" s="1010">
        <v>1706000</v>
      </c>
      <c r="I169" s="1010">
        <v>0</v>
      </c>
      <c r="J169" s="1010">
        <v>2315853.14</v>
      </c>
      <c r="K169" s="1014" t="s">
        <v>1198</v>
      </c>
      <c r="L169" s="1010"/>
      <c r="M169" s="1010"/>
      <c r="N169" s="1011"/>
      <c r="O169" s="1010"/>
      <c r="P169" s="1010"/>
      <c r="Q169" s="1010"/>
      <c r="R169" s="1010"/>
      <c r="S169" s="1011"/>
    </row>
    <row r="170" spans="1:19">
      <c r="A170" s="1014" t="s">
        <v>1058</v>
      </c>
      <c r="B170" s="1014" t="s">
        <v>283</v>
      </c>
      <c r="C170" s="1014" t="s">
        <v>1060</v>
      </c>
      <c r="D170" s="1014" t="s">
        <v>1061</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1062</v>
      </c>
      <c r="B171" s="1014" t="s">
        <v>858</v>
      </c>
      <c r="C171" s="1014" t="s">
        <v>1063</v>
      </c>
      <c r="D171" s="1014" t="s">
        <v>1064</v>
      </c>
      <c r="E171" s="1014" t="s">
        <v>969</v>
      </c>
      <c r="F171" s="1015">
        <v>39805</v>
      </c>
      <c r="G171" s="1014" t="s">
        <v>284</v>
      </c>
      <c r="H171" s="1010">
        <v>10800000</v>
      </c>
      <c r="I171" s="1010">
        <v>0</v>
      </c>
      <c r="J171" s="1010">
        <v>13371500</v>
      </c>
      <c r="K171" s="1014" t="s">
        <v>1198</v>
      </c>
      <c r="L171" s="1010"/>
      <c r="M171" s="1010"/>
      <c r="N171" s="1011"/>
      <c r="O171" s="1010"/>
      <c r="P171" s="1010"/>
      <c r="Q171" s="1010"/>
      <c r="R171" s="1010"/>
      <c r="S171" s="1011"/>
    </row>
    <row r="172" spans="1:19">
      <c r="A172" s="1014" t="s">
        <v>1062</v>
      </c>
      <c r="B172" s="1014" t="s">
        <v>283</v>
      </c>
      <c r="C172" s="1014" t="s">
        <v>1063</v>
      </c>
      <c r="D172" s="1014" t="s">
        <v>1064</v>
      </c>
      <c r="E172" s="1014" t="s">
        <v>969</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1062</v>
      </c>
      <c r="B173" s="1014" t="s">
        <v>283</v>
      </c>
      <c r="C173" s="1014" t="s">
        <v>1063</v>
      </c>
      <c r="D173" s="1014" t="s">
        <v>1064</v>
      </c>
      <c r="E173" s="1014" t="s">
        <v>969</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1065</v>
      </c>
      <c r="B174" s="1014" t="s">
        <v>893</v>
      </c>
      <c r="C174" s="1014" t="s">
        <v>1066</v>
      </c>
      <c r="D174" s="1014" t="s">
        <v>1067</v>
      </c>
      <c r="E174" s="1014" t="s">
        <v>6</v>
      </c>
      <c r="F174" s="1015">
        <v>39843</v>
      </c>
      <c r="G174" s="1014" t="s">
        <v>285</v>
      </c>
      <c r="H174" s="1010">
        <v>6000000</v>
      </c>
      <c r="I174" s="1010">
        <v>0</v>
      </c>
      <c r="J174" s="1010">
        <v>7263316.6600000001</v>
      </c>
      <c r="K174" s="1014" t="s">
        <v>1198</v>
      </c>
      <c r="L174" s="1010"/>
      <c r="M174" s="1010"/>
      <c r="N174" s="1011"/>
      <c r="O174" s="1010"/>
      <c r="P174" s="1010"/>
      <c r="Q174" s="1010"/>
      <c r="R174" s="1010"/>
      <c r="S174" s="1011"/>
    </row>
    <row r="175" spans="1:19">
      <c r="A175" s="1014" t="s">
        <v>1065</v>
      </c>
      <c r="B175" s="1014" t="s">
        <v>283</v>
      </c>
      <c r="C175" s="1014" t="s">
        <v>1066</v>
      </c>
      <c r="D175" s="1014" t="s">
        <v>1067</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1065</v>
      </c>
      <c r="B176" s="1014" t="s">
        <v>283</v>
      </c>
      <c r="C176" s="1014" t="s">
        <v>1066</v>
      </c>
      <c r="D176" s="1014" t="s">
        <v>1067</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1065</v>
      </c>
      <c r="B177" s="1014" t="s">
        <v>283</v>
      </c>
      <c r="C177" s="1014" t="s">
        <v>1066</v>
      </c>
      <c r="D177" s="1014" t="s">
        <v>1067</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1065</v>
      </c>
      <c r="B178" s="1014" t="s">
        <v>283</v>
      </c>
      <c r="C178" s="1014" t="s">
        <v>1066</v>
      </c>
      <c r="D178" s="1014" t="s">
        <v>1067</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1065</v>
      </c>
      <c r="B179" s="1014" t="s">
        <v>283</v>
      </c>
      <c r="C179" s="1014" t="s">
        <v>1066</v>
      </c>
      <c r="D179" s="1014" t="s">
        <v>1067</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1068</v>
      </c>
      <c r="B180" s="1014" t="s">
        <v>893</v>
      </c>
      <c r="C180" s="1014" t="s">
        <v>1069</v>
      </c>
      <c r="D180" s="1014" t="s">
        <v>1070</v>
      </c>
      <c r="E180" s="1014" t="s">
        <v>239</v>
      </c>
      <c r="F180" s="1015">
        <v>39976</v>
      </c>
      <c r="G180" s="1014" t="s">
        <v>285</v>
      </c>
      <c r="H180" s="1010">
        <v>2892000</v>
      </c>
      <c r="I180" s="1010">
        <v>0</v>
      </c>
      <c r="J180" s="1010">
        <v>3444478.21</v>
      </c>
      <c r="K180" s="1014" t="s">
        <v>1198</v>
      </c>
      <c r="L180" s="1010"/>
      <c r="M180" s="1010"/>
      <c r="N180" s="1011"/>
      <c r="O180" s="1010"/>
      <c r="P180" s="1010"/>
      <c r="Q180" s="1010"/>
      <c r="R180" s="1010"/>
      <c r="S180" s="1011"/>
    </row>
    <row r="181" spans="1:19">
      <c r="A181" s="1014" t="s">
        <v>1068</v>
      </c>
      <c r="B181" s="1014" t="s">
        <v>283</v>
      </c>
      <c r="C181" s="1014" t="s">
        <v>1069</v>
      </c>
      <c r="D181" s="1014" t="s">
        <v>1070</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1071</v>
      </c>
      <c r="B182" s="1014" t="s">
        <v>858</v>
      </c>
      <c r="C182" s="1014" t="s">
        <v>1072</v>
      </c>
      <c r="D182" s="1014" t="s">
        <v>1073</v>
      </c>
      <c r="E182" s="1014" t="s">
        <v>1074</v>
      </c>
      <c r="F182" s="1015">
        <v>39801</v>
      </c>
      <c r="G182" s="1014" t="s">
        <v>284</v>
      </c>
      <c r="H182" s="1010">
        <v>40000000</v>
      </c>
      <c r="I182" s="1010">
        <v>0</v>
      </c>
      <c r="J182" s="1010">
        <v>41917777.780000001</v>
      </c>
      <c r="K182" s="1014" t="s">
        <v>1198</v>
      </c>
      <c r="L182" s="1010"/>
      <c r="M182" s="1010"/>
      <c r="N182" s="1011"/>
      <c r="O182" s="1010"/>
      <c r="P182" s="1010"/>
      <c r="Q182" s="1010"/>
      <c r="R182" s="1010"/>
      <c r="S182" s="1011"/>
    </row>
    <row r="183" spans="1:19">
      <c r="A183" s="1014" t="s">
        <v>1071</v>
      </c>
      <c r="B183" s="1014" t="s">
        <v>283</v>
      </c>
      <c r="C183" s="1014" t="s">
        <v>1072</v>
      </c>
      <c r="D183" s="1014" t="s">
        <v>1073</v>
      </c>
      <c r="E183" s="1014" t="s">
        <v>1074</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1071</v>
      </c>
      <c r="B184" s="1014" t="s">
        <v>283</v>
      </c>
      <c r="C184" s="1014" t="s">
        <v>1072</v>
      </c>
      <c r="D184" s="1014" t="s">
        <v>1073</v>
      </c>
      <c r="E184" s="1014" t="s">
        <v>1074</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1075</v>
      </c>
      <c r="B185" s="1014" t="s">
        <v>902</v>
      </c>
      <c r="C185" s="1014" t="s">
        <v>1076</v>
      </c>
      <c r="D185" s="1014" t="s">
        <v>1077</v>
      </c>
      <c r="E185" s="1014" t="s">
        <v>950</v>
      </c>
      <c r="F185" s="1015">
        <v>39857</v>
      </c>
      <c r="G185" s="1014" t="s">
        <v>285</v>
      </c>
      <c r="H185" s="1010">
        <v>985000</v>
      </c>
      <c r="I185" s="1010">
        <v>0</v>
      </c>
      <c r="J185" s="1010">
        <v>1172062.5</v>
      </c>
      <c r="K185" s="1014" t="s">
        <v>1198</v>
      </c>
      <c r="L185" s="1010"/>
      <c r="M185" s="1010"/>
      <c r="N185" s="1011"/>
      <c r="O185" s="1010"/>
      <c r="P185" s="1010"/>
      <c r="Q185" s="1010"/>
      <c r="R185" s="1010"/>
      <c r="S185" s="1011"/>
    </row>
    <row r="186" spans="1:19">
      <c r="A186" s="1014" t="s">
        <v>1075</v>
      </c>
      <c r="B186" s="1014" t="s">
        <v>283</v>
      </c>
      <c r="C186" s="1014" t="s">
        <v>1076</v>
      </c>
      <c r="D186" s="1014" t="s">
        <v>1077</v>
      </c>
      <c r="E186" s="1014" t="s">
        <v>950</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1078</v>
      </c>
      <c r="B187" s="1014" t="s">
        <v>1079</v>
      </c>
      <c r="C187" s="1014" t="s">
        <v>1080</v>
      </c>
      <c r="D187" s="1014" t="s">
        <v>1081</v>
      </c>
      <c r="E187" s="1014" t="s">
        <v>1082</v>
      </c>
      <c r="F187" s="1015">
        <v>39927</v>
      </c>
      <c r="G187" s="1014" t="s">
        <v>285</v>
      </c>
      <c r="H187" s="1010">
        <v>1635000</v>
      </c>
      <c r="I187" s="1010">
        <v>0</v>
      </c>
      <c r="J187" s="1010">
        <v>3803022.67</v>
      </c>
      <c r="K187" s="1014" t="s">
        <v>1198</v>
      </c>
      <c r="L187" s="1010"/>
      <c r="M187" s="1010"/>
      <c r="N187" s="1011"/>
      <c r="O187" s="1010"/>
      <c r="P187" s="1010"/>
      <c r="Q187" s="1010"/>
      <c r="R187" s="1010"/>
      <c r="S187" s="1011"/>
    </row>
    <row r="188" spans="1:19">
      <c r="A188" s="1014" t="s">
        <v>1078</v>
      </c>
      <c r="B188" s="1014" t="s">
        <v>283</v>
      </c>
      <c r="C188" s="1014" t="s">
        <v>1080</v>
      </c>
      <c r="D188" s="1014" t="s">
        <v>1081</v>
      </c>
      <c r="E188" s="1014" t="s">
        <v>1082</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1078</v>
      </c>
      <c r="B189" s="1014" t="s">
        <v>283</v>
      </c>
      <c r="C189" s="1014" t="s">
        <v>1080</v>
      </c>
      <c r="D189" s="1014" t="s">
        <v>1081</v>
      </c>
      <c r="E189" s="1014" t="s">
        <v>1082</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1083</v>
      </c>
      <c r="B190" s="1014" t="s">
        <v>1084</v>
      </c>
      <c r="C190" s="1014" t="s">
        <v>1085</v>
      </c>
      <c r="D190" s="1014" t="s">
        <v>1086</v>
      </c>
      <c r="E190" s="1014" t="s">
        <v>896</v>
      </c>
      <c r="F190" s="1015">
        <v>39983</v>
      </c>
      <c r="G190" s="1014" t="s">
        <v>924</v>
      </c>
      <c r="H190" s="1010">
        <v>6400000</v>
      </c>
      <c r="I190" s="1010">
        <v>0</v>
      </c>
      <c r="J190" s="1010">
        <v>8271975.2800000003</v>
      </c>
      <c r="K190" s="1014" t="s">
        <v>900</v>
      </c>
      <c r="L190" s="1010"/>
      <c r="M190" s="1010"/>
      <c r="N190" s="1011"/>
      <c r="O190" s="1010"/>
      <c r="P190" s="1010"/>
      <c r="Q190" s="1010"/>
      <c r="R190" s="1010"/>
      <c r="S190" s="1011"/>
    </row>
    <row r="191" spans="1:19">
      <c r="A191" s="1014" t="s">
        <v>1083</v>
      </c>
      <c r="B191" s="1014" t="s">
        <v>283</v>
      </c>
      <c r="C191" s="1014" t="s">
        <v>1085</v>
      </c>
      <c r="D191" s="1014" t="s">
        <v>1086</v>
      </c>
      <c r="E191" s="1014" t="s">
        <v>896</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1083</v>
      </c>
      <c r="B192" s="1014" t="s">
        <v>283</v>
      </c>
      <c r="C192" s="1014" t="s">
        <v>1085</v>
      </c>
      <c r="D192" s="1014" t="s">
        <v>1086</v>
      </c>
      <c r="E192" s="1014" t="s">
        <v>896</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1083</v>
      </c>
      <c r="B193" s="1014" t="s">
        <v>283</v>
      </c>
      <c r="C193" s="1014" t="s">
        <v>1085</v>
      </c>
      <c r="D193" s="1014" t="s">
        <v>1086</v>
      </c>
      <c r="E193" s="1014" t="s">
        <v>896</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1087</v>
      </c>
      <c r="B194" s="1014" t="s">
        <v>926</v>
      </c>
      <c r="C194" s="1014" t="s">
        <v>1088</v>
      </c>
      <c r="D194" s="1014" t="s">
        <v>1089</v>
      </c>
      <c r="E194" s="1014" t="s">
        <v>217</v>
      </c>
      <c r="F194" s="1015">
        <v>39885</v>
      </c>
      <c r="G194" s="1014" t="s">
        <v>285</v>
      </c>
      <c r="H194" s="1010">
        <v>10000000</v>
      </c>
      <c r="I194" s="1010">
        <v>0</v>
      </c>
      <c r="J194" s="1010">
        <v>11459461.109999999</v>
      </c>
      <c r="K194" s="1014" t="s">
        <v>900</v>
      </c>
      <c r="L194" s="1010"/>
      <c r="M194" s="1010"/>
      <c r="N194" s="1011"/>
      <c r="O194" s="1010"/>
      <c r="P194" s="1010"/>
      <c r="Q194" s="1010"/>
      <c r="R194" s="1010"/>
      <c r="S194" s="1011"/>
    </row>
    <row r="195" spans="1:19">
      <c r="A195" s="1014" t="s">
        <v>1087</v>
      </c>
      <c r="B195" s="1014" t="s">
        <v>283</v>
      </c>
      <c r="C195" s="1014" t="s">
        <v>1088</v>
      </c>
      <c r="D195" s="1014" t="s">
        <v>1089</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1087</v>
      </c>
      <c r="B196" s="1014" t="s">
        <v>283</v>
      </c>
      <c r="C196" s="1014" t="s">
        <v>1088</v>
      </c>
      <c r="D196" s="1014" t="s">
        <v>1089</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1087</v>
      </c>
      <c r="B197" s="1014" t="s">
        <v>283</v>
      </c>
      <c r="C197" s="1014" t="s">
        <v>1088</v>
      </c>
      <c r="D197" s="1014" t="s">
        <v>1089</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1090</v>
      </c>
      <c r="B198" s="1014" t="s">
        <v>907</v>
      </c>
      <c r="C198" s="1014" t="s">
        <v>1091</v>
      </c>
      <c r="D198" s="1014" t="s">
        <v>1092</v>
      </c>
      <c r="E198" s="1014" t="s">
        <v>1093</v>
      </c>
      <c r="F198" s="1015">
        <v>39955</v>
      </c>
      <c r="G198" s="1014" t="s">
        <v>285</v>
      </c>
      <c r="H198" s="1010">
        <v>5000000</v>
      </c>
      <c r="I198" s="1010">
        <v>0</v>
      </c>
      <c r="J198" s="1010">
        <v>6127326.3499999996</v>
      </c>
      <c r="K198" s="1014" t="s">
        <v>1198</v>
      </c>
      <c r="L198" s="1010"/>
      <c r="M198" s="1010"/>
      <c r="N198" s="1011"/>
      <c r="O198" s="1010"/>
      <c r="P198" s="1010"/>
      <c r="Q198" s="1010"/>
      <c r="R198" s="1010"/>
      <c r="S198" s="1011"/>
    </row>
    <row r="199" spans="1:19">
      <c r="A199" s="1014" t="s">
        <v>1090</v>
      </c>
      <c r="B199" s="1014" t="s">
        <v>283</v>
      </c>
      <c r="C199" s="1014" t="s">
        <v>1091</v>
      </c>
      <c r="D199" s="1014" t="s">
        <v>1092</v>
      </c>
      <c r="E199" s="1014" t="s">
        <v>1093</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1090</v>
      </c>
      <c r="B200" s="1014" t="s">
        <v>283</v>
      </c>
      <c r="C200" s="1014" t="s">
        <v>1091</v>
      </c>
      <c r="D200" s="1014" t="s">
        <v>1092</v>
      </c>
      <c r="E200" s="1014" t="s">
        <v>1093</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1094</v>
      </c>
      <c r="B201" s="1014" t="s">
        <v>907</v>
      </c>
      <c r="C201" s="1014" t="s">
        <v>1095</v>
      </c>
      <c r="D201" s="1014" t="s">
        <v>1096</v>
      </c>
      <c r="E201" s="1014" t="s">
        <v>1000</v>
      </c>
      <c r="F201" s="1015">
        <v>39878</v>
      </c>
      <c r="G201" s="1014" t="s">
        <v>285</v>
      </c>
      <c r="H201" s="1010">
        <v>12000000</v>
      </c>
      <c r="I201" s="1010">
        <v>0</v>
      </c>
      <c r="J201" s="1010">
        <v>11938437.34</v>
      </c>
      <c r="K201" s="1014" t="s">
        <v>900</v>
      </c>
      <c r="L201" s="1010"/>
      <c r="M201" s="1010"/>
      <c r="N201" s="1011"/>
      <c r="O201" s="1010"/>
      <c r="P201" s="1010"/>
      <c r="Q201" s="1010"/>
      <c r="R201" s="1010"/>
      <c r="S201" s="1011"/>
    </row>
    <row r="202" spans="1:19">
      <c r="A202" s="1014" t="s">
        <v>1094</v>
      </c>
      <c r="B202" s="1014" t="s">
        <v>283</v>
      </c>
      <c r="C202" s="1014" t="s">
        <v>1095</v>
      </c>
      <c r="D202" s="1014" t="s">
        <v>1096</v>
      </c>
      <c r="E202" s="1014" t="s">
        <v>1000</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1094</v>
      </c>
      <c r="B203" s="1014" t="s">
        <v>283</v>
      </c>
      <c r="C203" s="1014" t="s">
        <v>1095</v>
      </c>
      <c r="D203" s="1014" t="s">
        <v>1096</v>
      </c>
      <c r="E203" s="1014" t="s">
        <v>1000</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1094</v>
      </c>
      <c r="B204" s="1014" t="s">
        <v>283</v>
      </c>
      <c r="C204" s="1014" t="s">
        <v>1095</v>
      </c>
      <c r="D204" s="1014" t="s">
        <v>1096</v>
      </c>
      <c r="E204" s="1014" t="s">
        <v>1000</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1097</v>
      </c>
      <c r="B205" s="1014" t="s">
        <v>1098</v>
      </c>
      <c r="C205" s="1014" t="s">
        <v>1099</v>
      </c>
      <c r="D205" s="1014" t="s">
        <v>1100</v>
      </c>
      <c r="E205" s="1014" t="s">
        <v>153</v>
      </c>
      <c r="F205" s="1015">
        <v>39878</v>
      </c>
      <c r="G205" s="1014" t="s">
        <v>285</v>
      </c>
      <c r="H205" s="1010">
        <v>5000000</v>
      </c>
      <c r="I205" s="1010">
        <v>0</v>
      </c>
      <c r="J205" s="1010">
        <v>529105</v>
      </c>
      <c r="K205" s="1014" t="s">
        <v>1101</v>
      </c>
      <c r="L205" s="1010"/>
      <c r="M205" s="1010"/>
      <c r="N205" s="1011"/>
      <c r="O205" s="1010"/>
      <c r="P205" s="1010"/>
      <c r="Q205" s="1010"/>
      <c r="R205" s="1010"/>
      <c r="S205" s="1011"/>
    </row>
    <row r="206" spans="1:19">
      <c r="A206" s="1014" t="s">
        <v>1097</v>
      </c>
      <c r="B206" s="1014" t="s">
        <v>283</v>
      </c>
      <c r="C206" s="1014" t="s">
        <v>1099</v>
      </c>
      <c r="D206" s="1014" t="s">
        <v>1100</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1102</v>
      </c>
      <c r="B207" s="1014"/>
      <c r="C207" s="1014" t="s">
        <v>1103</v>
      </c>
      <c r="D207" s="1014" t="s">
        <v>1104</v>
      </c>
      <c r="E207" s="1014" t="s">
        <v>950</v>
      </c>
      <c r="F207" s="1015">
        <v>39787</v>
      </c>
      <c r="G207" s="1014" t="s">
        <v>284</v>
      </c>
      <c r="H207" s="1010">
        <v>21750000</v>
      </c>
      <c r="I207" s="1010">
        <v>0</v>
      </c>
      <c r="J207" s="1010">
        <v>21264901.649999999</v>
      </c>
      <c r="K207" s="1014" t="s">
        <v>900</v>
      </c>
      <c r="L207" s="1010"/>
      <c r="M207" s="1010"/>
      <c r="N207" s="1011"/>
      <c r="O207" s="1010"/>
      <c r="P207" s="1010"/>
      <c r="Q207" s="1010"/>
      <c r="R207" s="1010"/>
      <c r="S207" s="1011"/>
    </row>
    <row r="208" spans="1:19">
      <c r="A208" s="1014" t="s">
        <v>1102</v>
      </c>
      <c r="B208" s="1014" t="s">
        <v>283</v>
      </c>
      <c r="C208" s="1014" t="s">
        <v>1103</v>
      </c>
      <c r="D208" s="1014" t="s">
        <v>1104</v>
      </c>
      <c r="E208" s="1014" t="s">
        <v>950</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1102</v>
      </c>
      <c r="B209" s="1014" t="s">
        <v>283</v>
      </c>
      <c r="C209" s="1014" t="s">
        <v>1103</v>
      </c>
      <c r="D209" s="1014" t="s">
        <v>1104</v>
      </c>
      <c r="E209" s="1014" t="s">
        <v>950</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1102</v>
      </c>
      <c r="B210" s="1014" t="s">
        <v>283</v>
      </c>
      <c r="C210" s="1014" t="s">
        <v>1103</v>
      </c>
      <c r="D210" s="1014" t="s">
        <v>1104</v>
      </c>
      <c r="E210" s="1014" t="s">
        <v>950</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1102</v>
      </c>
      <c r="B211" s="1014" t="s">
        <v>283</v>
      </c>
      <c r="C211" s="1014" t="s">
        <v>1103</v>
      </c>
      <c r="D211" s="1014" t="s">
        <v>1104</v>
      </c>
      <c r="E211" s="1014" t="s">
        <v>950</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1105</v>
      </c>
      <c r="B212" s="1014" t="s">
        <v>926</v>
      </c>
      <c r="C212" s="1014" t="s">
        <v>1106</v>
      </c>
      <c r="D212" s="1014" t="s">
        <v>286</v>
      </c>
      <c r="E212" s="1014" t="s">
        <v>56</v>
      </c>
      <c r="F212" s="1015">
        <v>39920</v>
      </c>
      <c r="G212" s="1014" t="s">
        <v>285</v>
      </c>
      <c r="H212" s="1010">
        <v>7500000</v>
      </c>
      <c r="I212" s="1010">
        <v>0</v>
      </c>
      <c r="J212" s="1010">
        <v>9776051.6199999992</v>
      </c>
      <c r="K212" s="1014" t="s">
        <v>1198</v>
      </c>
      <c r="L212" s="1010"/>
      <c r="M212" s="1010"/>
      <c r="N212" s="1011"/>
      <c r="O212" s="1010"/>
      <c r="P212" s="1010"/>
      <c r="Q212" s="1010"/>
      <c r="R212" s="1010"/>
      <c r="S212" s="1011"/>
    </row>
    <row r="213" spans="1:19">
      <c r="A213" s="1014" t="s">
        <v>1105</v>
      </c>
      <c r="B213" s="1014" t="s">
        <v>283</v>
      </c>
      <c r="C213" s="1014" t="s">
        <v>1106</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1107</v>
      </c>
      <c r="B214" s="1014"/>
      <c r="C214" s="1014" t="s">
        <v>1108</v>
      </c>
      <c r="D214" s="1014" t="s">
        <v>1109</v>
      </c>
      <c r="E214" s="1014" t="s">
        <v>105</v>
      </c>
      <c r="F214" s="1015">
        <v>39787</v>
      </c>
      <c r="G214" s="1014" t="s">
        <v>284</v>
      </c>
      <c r="H214" s="1010">
        <v>31260000</v>
      </c>
      <c r="I214" s="1010">
        <v>0</v>
      </c>
      <c r="J214" s="1010">
        <v>35140666.119999997</v>
      </c>
      <c r="K214" s="1014" t="s">
        <v>900</v>
      </c>
      <c r="L214" s="1010"/>
      <c r="M214" s="1010"/>
      <c r="N214" s="1011"/>
      <c r="O214" s="1010"/>
      <c r="P214" s="1010"/>
      <c r="Q214" s="1010"/>
      <c r="R214" s="1010"/>
      <c r="S214" s="1011"/>
    </row>
    <row r="215" spans="1:19">
      <c r="A215" s="1014" t="s">
        <v>1107</v>
      </c>
      <c r="B215" s="1014" t="s">
        <v>283</v>
      </c>
      <c r="C215" s="1014" t="s">
        <v>1108</v>
      </c>
      <c r="D215" s="1014" t="s">
        <v>1109</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1107</v>
      </c>
      <c r="B216" s="1014" t="s">
        <v>283</v>
      </c>
      <c r="C216" s="1014" t="s">
        <v>1108</v>
      </c>
      <c r="D216" s="1014" t="s">
        <v>1109</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1110</v>
      </c>
      <c r="B217" s="1014" t="s">
        <v>902</v>
      </c>
      <c r="C217" s="1014" t="s">
        <v>1111</v>
      </c>
      <c r="D217" s="1014" t="s">
        <v>1112</v>
      </c>
      <c r="E217" s="1014" t="s">
        <v>149</v>
      </c>
      <c r="F217" s="1015">
        <v>39871</v>
      </c>
      <c r="G217" s="1014" t="s">
        <v>285</v>
      </c>
      <c r="H217" s="1010">
        <v>4797000</v>
      </c>
      <c r="I217" s="1010">
        <v>0</v>
      </c>
      <c r="J217" s="1010">
        <v>5673920.75</v>
      </c>
      <c r="K217" s="1014" t="s">
        <v>1198</v>
      </c>
      <c r="L217" s="1010"/>
      <c r="M217" s="1010"/>
      <c r="N217" s="1011"/>
      <c r="O217" s="1010"/>
      <c r="P217" s="1010"/>
      <c r="Q217" s="1010"/>
      <c r="R217" s="1010"/>
      <c r="S217" s="1011"/>
    </row>
    <row r="218" spans="1:19">
      <c r="A218" s="1014" t="s">
        <v>1110</v>
      </c>
      <c r="B218" s="1014" t="s">
        <v>283</v>
      </c>
      <c r="C218" s="1014" t="s">
        <v>1111</v>
      </c>
      <c r="D218" s="1014" t="s">
        <v>1112</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1113</v>
      </c>
      <c r="B219" s="1014" t="s">
        <v>926</v>
      </c>
      <c r="C219" s="1014" t="s">
        <v>1114</v>
      </c>
      <c r="D219" s="1014" t="s">
        <v>1115</v>
      </c>
      <c r="E219" s="1014" t="s">
        <v>1093</v>
      </c>
      <c r="F219" s="1015">
        <v>39829</v>
      </c>
      <c r="G219" s="1014" t="s">
        <v>285</v>
      </c>
      <c r="H219" s="1010">
        <v>20093000</v>
      </c>
      <c r="I219" s="1010">
        <v>0</v>
      </c>
      <c r="J219" s="1010">
        <v>26941865.350000001</v>
      </c>
      <c r="K219" s="1014" t="s">
        <v>900</v>
      </c>
      <c r="L219" s="1010"/>
      <c r="M219" s="1010"/>
      <c r="N219" s="1011"/>
      <c r="O219" s="1010"/>
      <c r="P219" s="1010"/>
      <c r="Q219" s="1010"/>
      <c r="R219" s="1010"/>
      <c r="S219" s="1011"/>
    </row>
    <row r="220" spans="1:19">
      <c r="A220" s="1014" t="s">
        <v>1113</v>
      </c>
      <c r="B220" s="1014" t="s">
        <v>283</v>
      </c>
      <c r="C220" s="1014" t="s">
        <v>1114</v>
      </c>
      <c r="D220" s="1014" t="s">
        <v>1115</v>
      </c>
      <c r="E220" s="1014" t="s">
        <v>1093</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1113</v>
      </c>
      <c r="B221" s="1014" t="s">
        <v>283</v>
      </c>
      <c r="C221" s="1014" t="s">
        <v>1114</v>
      </c>
      <c r="D221" s="1014" t="s">
        <v>1115</v>
      </c>
      <c r="E221" s="1014" t="s">
        <v>1093</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1113</v>
      </c>
      <c r="B222" s="1014" t="s">
        <v>283</v>
      </c>
      <c r="C222" s="1014" t="s">
        <v>1114</v>
      </c>
      <c r="D222" s="1014" t="s">
        <v>1115</v>
      </c>
      <c r="E222" s="1014" t="s">
        <v>1093</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1116</v>
      </c>
      <c r="B223" s="1014" t="s">
        <v>902</v>
      </c>
      <c r="C223" s="1014" t="s">
        <v>1117</v>
      </c>
      <c r="D223" s="1014" t="s">
        <v>1118</v>
      </c>
      <c r="E223" s="1014" t="s">
        <v>166</v>
      </c>
      <c r="F223" s="1015">
        <v>39878</v>
      </c>
      <c r="G223" s="1014" t="s">
        <v>285</v>
      </c>
      <c r="H223" s="1010">
        <v>10000000</v>
      </c>
      <c r="I223" s="1010">
        <v>0</v>
      </c>
      <c r="J223" s="1010">
        <v>11783777.439999999</v>
      </c>
      <c r="K223" s="1014" t="s">
        <v>1198</v>
      </c>
      <c r="L223" s="1010"/>
      <c r="M223" s="1010"/>
      <c r="N223" s="1011"/>
      <c r="O223" s="1010"/>
      <c r="P223" s="1010"/>
      <c r="Q223" s="1010"/>
      <c r="R223" s="1010"/>
      <c r="S223" s="1011"/>
    </row>
    <row r="224" spans="1:19">
      <c r="A224" s="1014" t="s">
        <v>1116</v>
      </c>
      <c r="B224" s="1014" t="s">
        <v>283</v>
      </c>
      <c r="C224" s="1014" t="s">
        <v>1117</v>
      </c>
      <c r="D224" s="1014" t="s">
        <v>1118</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1119</v>
      </c>
      <c r="B225" s="1014" t="s">
        <v>921</v>
      </c>
      <c r="C225" s="1014" t="s">
        <v>1120</v>
      </c>
      <c r="D225" s="1014" t="s">
        <v>1121</v>
      </c>
      <c r="E225" s="1014" t="s">
        <v>217</v>
      </c>
      <c r="F225" s="1015">
        <v>39948</v>
      </c>
      <c r="G225" s="1014" t="s">
        <v>924</v>
      </c>
      <c r="H225" s="1010">
        <v>5586000</v>
      </c>
      <c r="I225" s="1010">
        <v>0</v>
      </c>
      <c r="J225" s="1010">
        <v>6947457.5</v>
      </c>
      <c r="K225" s="1014" t="s">
        <v>900</v>
      </c>
      <c r="L225" s="1010"/>
      <c r="M225" s="1010"/>
      <c r="N225" s="1011"/>
      <c r="O225" s="1010"/>
      <c r="P225" s="1010"/>
      <c r="Q225" s="1010"/>
      <c r="R225" s="1010"/>
      <c r="S225" s="1011"/>
    </row>
    <row r="226" spans="1:19">
      <c r="A226" s="1014" t="s">
        <v>1119</v>
      </c>
      <c r="B226" s="1014" t="s">
        <v>283</v>
      </c>
      <c r="C226" s="1014" t="s">
        <v>1120</v>
      </c>
      <c r="D226" s="1014" t="s">
        <v>1121</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1119</v>
      </c>
      <c r="B227" s="1014" t="s">
        <v>283</v>
      </c>
      <c r="C227" s="1014" t="s">
        <v>1120</v>
      </c>
      <c r="D227" s="1014" t="s">
        <v>1121</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1119</v>
      </c>
      <c r="B228" s="1014" t="s">
        <v>283</v>
      </c>
      <c r="C228" s="1014" t="s">
        <v>1120</v>
      </c>
      <c r="D228" s="1014" t="s">
        <v>1121</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1122</v>
      </c>
      <c r="B229" s="1014" t="s">
        <v>858</v>
      </c>
      <c r="C229" s="1014" t="s">
        <v>1123</v>
      </c>
      <c r="D229" s="1014" t="s">
        <v>1124</v>
      </c>
      <c r="E229" s="1014" t="s">
        <v>1074</v>
      </c>
      <c r="F229" s="1015">
        <v>39773</v>
      </c>
      <c r="G229" s="1014" t="s">
        <v>284</v>
      </c>
      <c r="H229" s="1010">
        <v>154000000</v>
      </c>
      <c r="I229" s="1010">
        <v>0</v>
      </c>
      <c r="J229" s="1010">
        <v>171224745.47999999</v>
      </c>
      <c r="K229" s="1014" t="s">
        <v>1198</v>
      </c>
      <c r="L229" s="1010"/>
      <c r="M229" s="1010"/>
      <c r="N229" s="1011"/>
      <c r="O229" s="1010"/>
      <c r="P229" s="1010"/>
      <c r="Q229" s="1010"/>
      <c r="R229" s="1010"/>
      <c r="S229" s="1011"/>
    </row>
    <row r="230" spans="1:19">
      <c r="A230" s="1014" t="s">
        <v>1122</v>
      </c>
      <c r="B230" s="1014" t="s">
        <v>283</v>
      </c>
      <c r="C230" s="1014" t="s">
        <v>1123</v>
      </c>
      <c r="D230" s="1014" t="s">
        <v>1124</v>
      </c>
      <c r="E230" s="1014" t="s">
        <v>1074</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1122</v>
      </c>
      <c r="B231" s="1014" t="s">
        <v>283</v>
      </c>
      <c r="C231" s="1014" t="s">
        <v>1123</v>
      </c>
      <c r="D231" s="1014" t="s">
        <v>1124</v>
      </c>
      <c r="E231" s="1014" t="s">
        <v>1074</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1122</v>
      </c>
      <c r="B232" s="1014" t="s">
        <v>283</v>
      </c>
      <c r="C232" s="1014" t="s">
        <v>1123</v>
      </c>
      <c r="D232" s="1014" t="s">
        <v>1124</v>
      </c>
      <c r="E232" s="1014" t="s">
        <v>1074</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1125</v>
      </c>
      <c r="B233" s="1014" t="s">
        <v>858</v>
      </c>
      <c r="C233" s="1014" t="s">
        <v>1126</v>
      </c>
      <c r="D233" s="1014" t="s">
        <v>1127</v>
      </c>
      <c r="E233" s="1014" t="s">
        <v>6</v>
      </c>
      <c r="F233" s="1015">
        <v>39805</v>
      </c>
      <c r="G233" s="1014" t="s">
        <v>284</v>
      </c>
      <c r="H233" s="1010">
        <v>23864000</v>
      </c>
      <c r="I233" s="1010">
        <v>0</v>
      </c>
      <c r="J233" s="1010">
        <v>27872582.219999999</v>
      </c>
      <c r="K233" s="1014" t="s">
        <v>1198</v>
      </c>
      <c r="L233" s="1010"/>
      <c r="M233" s="1010"/>
      <c r="N233" s="1011"/>
      <c r="O233" s="1010"/>
      <c r="P233" s="1010"/>
      <c r="Q233" s="1010"/>
      <c r="R233" s="1010"/>
      <c r="S233" s="1011"/>
    </row>
    <row r="234" spans="1:19">
      <c r="A234" s="1014" t="s">
        <v>1125</v>
      </c>
      <c r="B234" s="1014" t="s">
        <v>283</v>
      </c>
      <c r="C234" s="1014" t="s">
        <v>1126</v>
      </c>
      <c r="D234" s="1014" t="s">
        <v>1127</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1125</v>
      </c>
      <c r="B235" s="1014" t="s">
        <v>283</v>
      </c>
      <c r="C235" s="1014" t="s">
        <v>1126</v>
      </c>
      <c r="D235" s="1014" t="s">
        <v>1127</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1125</v>
      </c>
      <c r="B236" s="1014" t="s">
        <v>283</v>
      </c>
      <c r="C236" s="1014" t="s">
        <v>1126</v>
      </c>
      <c r="D236" s="1014" t="s">
        <v>1127</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1128</v>
      </c>
      <c r="B237" s="1014" t="s">
        <v>926</v>
      </c>
      <c r="C237" s="1014" t="s">
        <v>1129</v>
      </c>
      <c r="D237" s="1014" t="s">
        <v>1130</v>
      </c>
      <c r="E237" s="1014" t="s">
        <v>89</v>
      </c>
      <c r="F237" s="1015">
        <v>39801</v>
      </c>
      <c r="G237" s="1014" t="s">
        <v>285</v>
      </c>
      <c r="H237" s="1010">
        <v>38000000</v>
      </c>
      <c r="I237" s="1010">
        <v>0</v>
      </c>
      <c r="J237" s="1010">
        <v>13447811.369999999</v>
      </c>
      <c r="K237" s="1014" t="s">
        <v>900</v>
      </c>
      <c r="L237" s="1010"/>
      <c r="M237" s="1010"/>
      <c r="N237" s="1011"/>
      <c r="O237" s="1010"/>
      <c r="P237" s="1010"/>
      <c r="Q237" s="1010"/>
      <c r="R237" s="1010"/>
      <c r="S237" s="1011"/>
    </row>
    <row r="238" spans="1:19">
      <c r="A238" s="1014" t="s">
        <v>1128</v>
      </c>
      <c r="B238" s="1014" t="s">
        <v>283</v>
      </c>
      <c r="C238" s="1014" t="s">
        <v>1129</v>
      </c>
      <c r="D238" s="1014" t="s">
        <v>1130</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1128</v>
      </c>
      <c r="B239" s="1014" t="s">
        <v>283</v>
      </c>
      <c r="C239" s="1014" t="s">
        <v>1129</v>
      </c>
      <c r="D239" s="1014" t="s">
        <v>1130</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1131</v>
      </c>
      <c r="B240" s="1014" t="s">
        <v>3059</v>
      </c>
      <c r="C240" s="1014" t="s">
        <v>1132</v>
      </c>
      <c r="D240" s="1014" t="s">
        <v>883</v>
      </c>
      <c r="E240" s="1014" t="s">
        <v>6</v>
      </c>
      <c r="F240" s="1015">
        <v>39766</v>
      </c>
      <c r="G240" s="1014" t="s">
        <v>284</v>
      </c>
      <c r="H240" s="1010">
        <v>9000000</v>
      </c>
      <c r="I240" s="1010">
        <v>3984331.7563999998</v>
      </c>
      <c r="J240" s="1010">
        <v>13646833.17</v>
      </c>
      <c r="K240" s="1014" t="s">
        <v>3060</v>
      </c>
      <c r="L240" s="1010"/>
      <c r="M240" s="1010"/>
      <c r="N240" s="1011"/>
      <c r="O240" s="1010"/>
      <c r="P240" s="1010"/>
      <c r="Q240" s="1010"/>
      <c r="R240" s="1010"/>
      <c r="S240" s="1011"/>
    </row>
    <row r="241" spans="1:19">
      <c r="A241" s="1014" t="s">
        <v>1131</v>
      </c>
      <c r="B241" s="1014" t="s">
        <v>283</v>
      </c>
      <c r="C241" s="1014" t="s">
        <v>1132</v>
      </c>
      <c r="D241" s="1014" t="s">
        <v>883</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1131</v>
      </c>
      <c r="B242" s="1014" t="s">
        <v>283</v>
      </c>
      <c r="C242" s="1014" t="s">
        <v>1132</v>
      </c>
      <c r="D242" s="1014" t="s">
        <v>883</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1131</v>
      </c>
      <c r="B243" s="1014" t="s">
        <v>283</v>
      </c>
      <c r="C243" s="1014" t="s">
        <v>1132</v>
      </c>
      <c r="D243" s="1014" t="s">
        <v>883</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1131</v>
      </c>
      <c r="B244" s="1014" t="s">
        <v>283</v>
      </c>
      <c r="C244" s="1014" t="s">
        <v>1132</v>
      </c>
      <c r="D244" s="1014" t="s">
        <v>883</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1133</v>
      </c>
      <c r="B245" s="1014" t="s">
        <v>921</v>
      </c>
      <c r="C245" s="1014" t="s">
        <v>1134</v>
      </c>
      <c r="D245" s="1014" t="s">
        <v>1135</v>
      </c>
      <c r="E245" s="1014" t="s">
        <v>217</v>
      </c>
      <c r="F245" s="1015">
        <v>39948</v>
      </c>
      <c r="G245" s="1014" t="s">
        <v>924</v>
      </c>
      <c r="H245" s="1010">
        <v>2400000</v>
      </c>
      <c r="I245" s="1010">
        <v>0</v>
      </c>
      <c r="J245" s="1010">
        <v>3022879.6</v>
      </c>
      <c r="K245" s="1014" t="s">
        <v>900</v>
      </c>
      <c r="L245" s="1010"/>
      <c r="M245" s="1010"/>
      <c r="N245" s="1011"/>
      <c r="O245" s="1010"/>
      <c r="P245" s="1010"/>
      <c r="Q245" s="1010"/>
      <c r="R245" s="1010"/>
      <c r="S245" s="1011"/>
    </row>
    <row r="246" spans="1:19">
      <c r="A246" s="1014" t="s">
        <v>1133</v>
      </c>
      <c r="B246" s="1014" t="s">
        <v>283</v>
      </c>
      <c r="C246" s="1014" t="s">
        <v>1134</v>
      </c>
      <c r="D246" s="1014" t="s">
        <v>1135</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1133</v>
      </c>
      <c r="B247" s="1014" t="s">
        <v>283</v>
      </c>
      <c r="C247" s="1014" t="s">
        <v>1134</v>
      </c>
      <c r="D247" s="1014" t="s">
        <v>1135</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1133</v>
      </c>
      <c r="B248" s="1014" t="s">
        <v>283</v>
      </c>
      <c r="C248" s="1014" t="s">
        <v>1134</v>
      </c>
      <c r="D248" s="1014" t="s">
        <v>1135</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1136</v>
      </c>
      <c r="B249" s="1014" t="s">
        <v>902</v>
      </c>
      <c r="C249" s="1014" t="s">
        <v>1137</v>
      </c>
      <c r="D249" s="1014" t="s">
        <v>1138</v>
      </c>
      <c r="E249" s="1014" t="s">
        <v>950</v>
      </c>
      <c r="F249" s="1015">
        <v>40011</v>
      </c>
      <c r="G249" s="1014" t="s">
        <v>285</v>
      </c>
      <c r="H249" s="1010">
        <v>11000000</v>
      </c>
      <c r="I249" s="1010">
        <v>0</v>
      </c>
      <c r="J249" s="1010">
        <v>12845586.01</v>
      </c>
      <c r="K249" s="1014" t="s">
        <v>1198</v>
      </c>
      <c r="L249" s="1010"/>
      <c r="M249" s="1010"/>
      <c r="N249" s="1011"/>
      <c r="O249" s="1010"/>
      <c r="P249" s="1010"/>
      <c r="Q249" s="1010"/>
      <c r="R249" s="1010"/>
      <c r="S249" s="1011"/>
    </row>
    <row r="250" spans="1:19">
      <c r="A250" s="1014" t="s">
        <v>1136</v>
      </c>
      <c r="B250" s="1014" t="s">
        <v>283</v>
      </c>
      <c r="C250" s="1014" t="s">
        <v>1137</v>
      </c>
      <c r="D250" s="1014" t="s">
        <v>1138</v>
      </c>
      <c r="E250" s="1014" t="s">
        <v>950</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1139</v>
      </c>
      <c r="B251" s="1014" t="s">
        <v>893</v>
      </c>
      <c r="C251" s="1014" t="s">
        <v>1140</v>
      </c>
      <c r="D251" s="1014" t="s">
        <v>1141</v>
      </c>
      <c r="E251" s="1014" t="s">
        <v>1000</v>
      </c>
      <c r="F251" s="1015">
        <v>39927</v>
      </c>
      <c r="G251" s="1014" t="s">
        <v>285</v>
      </c>
      <c r="H251" s="1010">
        <v>15000000</v>
      </c>
      <c r="I251" s="1010">
        <v>0</v>
      </c>
      <c r="J251" s="1010">
        <v>18707708.84</v>
      </c>
      <c r="K251" s="1014" t="s">
        <v>1198</v>
      </c>
      <c r="L251" s="1010"/>
      <c r="M251" s="1010"/>
      <c r="N251" s="1011"/>
      <c r="O251" s="1010"/>
      <c r="P251" s="1010"/>
      <c r="Q251" s="1010"/>
      <c r="R251" s="1010"/>
      <c r="S251" s="1011"/>
    </row>
    <row r="252" spans="1:19">
      <c r="A252" s="1014" t="s">
        <v>1139</v>
      </c>
      <c r="B252" s="1014" t="s">
        <v>283</v>
      </c>
      <c r="C252" s="1014" t="s">
        <v>1140</v>
      </c>
      <c r="D252" s="1014" t="s">
        <v>1141</v>
      </c>
      <c r="E252" s="1014" t="s">
        <v>1000</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1139</v>
      </c>
      <c r="B253" s="1014" t="s">
        <v>283</v>
      </c>
      <c r="C253" s="1014" t="s">
        <v>1140</v>
      </c>
      <c r="D253" s="1014" t="s">
        <v>1141</v>
      </c>
      <c r="E253" s="1014" t="s">
        <v>1000</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1139</v>
      </c>
      <c r="B254" s="1014" t="s">
        <v>283</v>
      </c>
      <c r="C254" s="1014" t="s">
        <v>1140</v>
      </c>
      <c r="D254" s="1014" t="s">
        <v>1141</v>
      </c>
      <c r="E254" s="1014" t="s">
        <v>1000</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1142</v>
      </c>
      <c r="B255" s="1014" t="s">
        <v>893</v>
      </c>
      <c r="C255" s="1014" t="s">
        <v>1143</v>
      </c>
      <c r="D255" s="1014" t="s">
        <v>1144</v>
      </c>
      <c r="E255" s="1014" t="s">
        <v>89</v>
      </c>
      <c r="F255" s="1015">
        <v>39885</v>
      </c>
      <c r="G255" s="1014" t="s">
        <v>285</v>
      </c>
      <c r="H255" s="1010">
        <v>607000</v>
      </c>
      <c r="I255" s="1010">
        <v>0</v>
      </c>
      <c r="J255" s="1010">
        <v>724123.53</v>
      </c>
      <c r="K255" s="1014" t="s">
        <v>1198</v>
      </c>
      <c r="L255" s="1010"/>
      <c r="M255" s="1010"/>
      <c r="N255" s="1011"/>
      <c r="O255" s="1010"/>
      <c r="P255" s="1010"/>
      <c r="Q255" s="1010"/>
      <c r="R255" s="1010"/>
      <c r="S255" s="1011"/>
    </row>
    <row r="256" spans="1:19">
      <c r="A256" s="1014" t="s">
        <v>1142</v>
      </c>
      <c r="B256" s="1014" t="s">
        <v>283</v>
      </c>
      <c r="C256" s="1014" t="s">
        <v>1143</v>
      </c>
      <c r="D256" s="1014" t="s">
        <v>1144</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1145</v>
      </c>
      <c r="B257" s="1014" t="s">
        <v>858</v>
      </c>
      <c r="C257" s="1014" t="s">
        <v>1146</v>
      </c>
      <c r="D257" s="1014" t="s">
        <v>1147</v>
      </c>
      <c r="E257" s="1014" t="s">
        <v>246</v>
      </c>
      <c r="F257" s="1015">
        <v>39822</v>
      </c>
      <c r="G257" s="1014" t="s">
        <v>284</v>
      </c>
      <c r="H257" s="1010">
        <v>20000000</v>
      </c>
      <c r="I257" s="1010">
        <v>0</v>
      </c>
      <c r="J257" s="1010">
        <v>25205957.780000001</v>
      </c>
      <c r="K257" s="1014" t="s">
        <v>1198</v>
      </c>
      <c r="L257" s="1010"/>
      <c r="M257" s="1010"/>
      <c r="N257" s="1011"/>
      <c r="O257" s="1010"/>
      <c r="P257" s="1010"/>
      <c r="Q257" s="1010"/>
      <c r="R257" s="1010"/>
      <c r="S257" s="1011"/>
    </row>
    <row r="258" spans="1:19">
      <c r="A258" s="1014" t="s">
        <v>1145</v>
      </c>
      <c r="B258" s="1014" t="s">
        <v>283</v>
      </c>
      <c r="C258" s="1014" t="s">
        <v>1146</v>
      </c>
      <c r="D258" s="1014" t="s">
        <v>1147</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1145</v>
      </c>
      <c r="B259" s="1014" t="s">
        <v>283</v>
      </c>
      <c r="C259" s="1014" t="s">
        <v>1146</v>
      </c>
      <c r="D259" s="1014" t="s">
        <v>1147</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1145</v>
      </c>
      <c r="B260" s="1014" t="s">
        <v>283</v>
      </c>
      <c r="C260" s="1014" t="s">
        <v>1146</v>
      </c>
      <c r="D260" s="1014" t="s">
        <v>1147</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1148</v>
      </c>
      <c r="B261" s="1014" t="s">
        <v>881</v>
      </c>
      <c r="C261" s="1014" t="s">
        <v>1149</v>
      </c>
      <c r="D261" s="1014" t="s">
        <v>1150</v>
      </c>
      <c r="E261" s="1014" t="s">
        <v>1151</v>
      </c>
      <c r="F261" s="1015">
        <v>39805</v>
      </c>
      <c r="G261" s="1014" t="s">
        <v>285</v>
      </c>
      <c r="H261" s="1010">
        <v>4767000</v>
      </c>
      <c r="I261" s="1010">
        <v>0</v>
      </c>
      <c r="J261" s="1010">
        <v>10674333.800000001</v>
      </c>
      <c r="K261" s="1014" t="s">
        <v>1198</v>
      </c>
      <c r="L261" s="1010"/>
      <c r="M261" s="1010"/>
      <c r="N261" s="1011"/>
      <c r="O261" s="1010"/>
      <c r="P261" s="1010"/>
      <c r="Q261" s="1010"/>
      <c r="R261" s="1010"/>
      <c r="S261" s="1011"/>
    </row>
    <row r="262" spans="1:19">
      <c r="A262" s="1014" t="s">
        <v>1148</v>
      </c>
      <c r="B262" s="1014" t="s">
        <v>283</v>
      </c>
      <c r="C262" s="1014" t="s">
        <v>1149</v>
      </c>
      <c r="D262" s="1014" t="s">
        <v>1150</v>
      </c>
      <c r="E262" s="1014" t="s">
        <v>1151</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1148</v>
      </c>
      <c r="B263" s="1014" t="s">
        <v>283</v>
      </c>
      <c r="C263" s="1014" t="s">
        <v>1149</v>
      </c>
      <c r="D263" s="1014" t="s">
        <v>1150</v>
      </c>
      <c r="E263" s="1014" t="s">
        <v>1151</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1152</v>
      </c>
      <c r="B264" s="1014" t="s">
        <v>2964</v>
      </c>
      <c r="C264" s="1014" t="s">
        <v>1153</v>
      </c>
      <c r="D264" s="1014" t="s">
        <v>1154</v>
      </c>
      <c r="E264" s="1014" t="s">
        <v>23</v>
      </c>
      <c r="F264" s="1015">
        <v>39822</v>
      </c>
      <c r="G264" s="1014" t="s">
        <v>284</v>
      </c>
      <c r="H264" s="1010">
        <v>44000000</v>
      </c>
      <c r="I264" s="1010">
        <v>0</v>
      </c>
      <c r="J264" s="1010">
        <v>41984062.5</v>
      </c>
      <c r="K264" s="1014" t="s">
        <v>900</v>
      </c>
      <c r="L264" s="1010"/>
      <c r="M264" s="1010"/>
      <c r="N264" s="1011"/>
      <c r="O264" s="1010"/>
      <c r="P264" s="1010"/>
      <c r="Q264" s="1010"/>
      <c r="R264" s="1010"/>
      <c r="S264" s="1011"/>
    </row>
    <row r="265" spans="1:19">
      <c r="A265" s="1014" t="s">
        <v>1152</v>
      </c>
      <c r="B265" s="1014" t="s">
        <v>283</v>
      </c>
      <c r="C265" s="1014" t="s">
        <v>1153</v>
      </c>
      <c r="D265" s="1014" t="s">
        <v>1154</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1155</v>
      </c>
      <c r="B266" s="1014" t="s">
        <v>902</v>
      </c>
      <c r="C266" s="1014" t="s">
        <v>1156</v>
      </c>
      <c r="D266" s="1014" t="s">
        <v>1157</v>
      </c>
      <c r="E266" s="1014" t="s">
        <v>6</v>
      </c>
      <c r="F266" s="1015">
        <v>39871</v>
      </c>
      <c r="G266" s="1014" t="s">
        <v>285</v>
      </c>
      <c r="H266" s="1010">
        <v>4000000</v>
      </c>
      <c r="I266" s="1010">
        <v>0</v>
      </c>
      <c r="J266" s="1010">
        <v>4755899.67</v>
      </c>
      <c r="K266" s="1014" t="s">
        <v>1198</v>
      </c>
      <c r="L266" s="1010"/>
      <c r="M266" s="1010"/>
      <c r="N266" s="1011"/>
      <c r="O266" s="1010"/>
      <c r="P266" s="1010"/>
      <c r="Q266" s="1010"/>
      <c r="R266" s="1010"/>
      <c r="S266" s="1011"/>
    </row>
    <row r="267" spans="1:19">
      <c r="A267" s="1014" t="s">
        <v>1155</v>
      </c>
      <c r="B267" s="1014" t="s">
        <v>283</v>
      </c>
      <c r="C267" s="1014" t="s">
        <v>1156</v>
      </c>
      <c r="D267" s="1014" t="s">
        <v>1157</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1158</v>
      </c>
      <c r="B268" s="1014" t="s">
        <v>893</v>
      </c>
      <c r="C268" s="1014" t="s">
        <v>1159</v>
      </c>
      <c r="D268" s="1014" t="s">
        <v>1160</v>
      </c>
      <c r="E268" s="1014" t="s">
        <v>6</v>
      </c>
      <c r="F268" s="1015">
        <v>39836</v>
      </c>
      <c r="G268" s="1014" t="s">
        <v>285</v>
      </c>
      <c r="H268" s="1010">
        <v>3300000</v>
      </c>
      <c r="I268" s="1010">
        <v>0</v>
      </c>
      <c r="J268" s="1010">
        <v>3802219.2467</v>
      </c>
      <c r="K268" s="1014" t="s">
        <v>1198</v>
      </c>
      <c r="L268" s="1010"/>
      <c r="M268" s="1010"/>
      <c r="N268" s="1011"/>
      <c r="O268" s="1010"/>
      <c r="P268" s="1010"/>
      <c r="Q268" s="1010"/>
      <c r="R268" s="1010"/>
      <c r="S268" s="1011"/>
    </row>
    <row r="269" spans="1:19">
      <c r="A269" s="1014" t="s">
        <v>1158</v>
      </c>
      <c r="B269" s="1014" t="s">
        <v>283</v>
      </c>
      <c r="C269" s="1014" t="s">
        <v>1159</v>
      </c>
      <c r="D269" s="1014" t="s">
        <v>1160</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1161</v>
      </c>
      <c r="B270" s="1014" t="s">
        <v>926</v>
      </c>
      <c r="C270" s="1014" t="s">
        <v>1162</v>
      </c>
      <c r="D270" s="1014" t="s">
        <v>1163</v>
      </c>
      <c r="E270" s="1014" t="s">
        <v>1000</v>
      </c>
      <c r="F270" s="1015">
        <v>39836</v>
      </c>
      <c r="G270" s="1014" t="s">
        <v>285</v>
      </c>
      <c r="H270" s="1010">
        <v>1037000</v>
      </c>
      <c r="I270" s="1010">
        <v>0</v>
      </c>
      <c r="J270" s="1010">
        <v>1604019.48</v>
      </c>
      <c r="K270" s="1014" t="s">
        <v>1198</v>
      </c>
      <c r="L270" s="1010"/>
      <c r="M270" s="1010"/>
      <c r="N270" s="1011"/>
      <c r="O270" s="1010"/>
      <c r="P270" s="1010"/>
      <c r="Q270" s="1010"/>
      <c r="R270" s="1010"/>
      <c r="S270" s="1011"/>
    </row>
    <row r="271" spans="1:19">
      <c r="A271" s="1014" t="s">
        <v>1161</v>
      </c>
      <c r="B271" s="1014" t="s">
        <v>283</v>
      </c>
      <c r="C271" s="1014" t="s">
        <v>1162</v>
      </c>
      <c r="D271" s="1014" t="s">
        <v>1163</v>
      </c>
      <c r="E271" s="1014" t="s">
        <v>1000</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1164</v>
      </c>
      <c r="B272" s="1014" t="s">
        <v>2965</v>
      </c>
      <c r="C272" s="1014" t="s">
        <v>1165</v>
      </c>
      <c r="D272" s="1014" t="s">
        <v>1166</v>
      </c>
      <c r="E272" s="1014" t="s">
        <v>6</v>
      </c>
      <c r="F272" s="1015">
        <v>39836</v>
      </c>
      <c r="G272" s="1014" t="s">
        <v>285</v>
      </c>
      <c r="H272" s="1010">
        <v>4656000</v>
      </c>
      <c r="I272" s="1010">
        <v>0</v>
      </c>
      <c r="J272" s="1010">
        <v>5285163.67</v>
      </c>
      <c r="K272" s="1014" t="s">
        <v>900</v>
      </c>
      <c r="L272" s="1010"/>
      <c r="M272" s="1010"/>
      <c r="N272" s="1011"/>
      <c r="O272" s="1010"/>
      <c r="P272" s="1010"/>
      <c r="Q272" s="1010"/>
      <c r="R272" s="1010"/>
      <c r="S272" s="1011"/>
    </row>
    <row r="273" spans="1:19">
      <c r="A273" s="1014" t="s">
        <v>1164</v>
      </c>
      <c r="B273" s="1014" t="s">
        <v>283</v>
      </c>
      <c r="C273" s="1014" t="s">
        <v>1165</v>
      </c>
      <c r="D273" s="1014" t="s">
        <v>1166</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1167</v>
      </c>
      <c r="B274" s="1014" t="s">
        <v>893</v>
      </c>
      <c r="C274" s="1014" t="s">
        <v>1168</v>
      </c>
      <c r="D274" s="1014" t="s">
        <v>1169</v>
      </c>
      <c r="E274" s="1014" t="s">
        <v>969</v>
      </c>
      <c r="F274" s="1015">
        <v>39805</v>
      </c>
      <c r="G274" s="1014" t="s">
        <v>285</v>
      </c>
      <c r="H274" s="1010">
        <v>4700000</v>
      </c>
      <c r="I274" s="1010">
        <v>0</v>
      </c>
      <c r="J274" s="1010">
        <v>5452281.1900000004</v>
      </c>
      <c r="K274" s="1014" t="s">
        <v>1198</v>
      </c>
      <c r="L274" s="1010"/>
      <c r="M274" s="1010"/>
      <c r="N274" s="1011"/>
      <c r="O274" s="1010"/>
      <c r="P274" s="1010"/>
      <c r="Q274" s="1010"/>
      <c r="R274" s="1010"/>
      <c r="S274" s="1011"/>
    </row>
    <row r="275" spans="1:19">
      <c r="A275" s="1014" t="s">
        <v>1167</v>
      </c>
      <c r="B275" s="1014" t="s">
        <v>283</v>
      </c>
      <c r="C275" s="1014" t="s">
        <v>1168</v>
      </c>
      <c r="D275" s="1014" t="s">
        <v>1169</v>
      </c>
      <c r="E275" s="1014" t="s">
        <v>969</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1170</v>
      </c>
      <c r="B276" s="1014" t="s">
        <v>1171</v>
      </c>
      <c r="C276" s="1014" t="s">
        <v>1172</v>
      </c>
      <c r="D276" s="1014" t="s">
        <v>1173</v>
      </c>
      <c r="E276" s="1014" t="s">
        <v>105</v>
      </c>
      <c r="F276" s="1015">
        <v>39794</v>
      </c>
      <c r="G276" s="1014" t="s">
        <v>284</v>
      </c>
      <c r="H276" s="1010">
        <v>41279000</v>
      </c>
      <c r="I276" s="1010">
        <v>0</v>
      </c>
      <c r="J276" s="1010">
        <v>45252104.25</v>
      </c>
      <c r="K276" s="1014" t="s">
        <v>1198</v>
      </c>
      <c r="L276" s="1010"/>
      <c r="M276" s="1010"/>
      <c r="N276" s="1011"/>
      <c r="O276" s="1010"/>
      <c r="P276" s="1010"/>
      <c r="Q276" s="1010"/>
      <c r="R276" s="1010"/>
      <c r="S276" s="1011"/>
    </row>
    <row r="277" spans="1:19">
      <c r="A277" s="1014" t="s">
        <v>1170</v>
      </c>
      <c r="B277" s="1014" t="s">
        <v>283</v>
      </c>
      <c r="C277" s="1014" t="s">
        <v>1172</v>
      </c>
      <c r="D277" s="1014" t="s">
        <v>1173</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1174</v>
      </c>
      <c r="B278" s="1014" t="s">
        <v>2966</v>
      </c>
      <c r="C278" s="1014" t="s">
        <v>1175</v>
      </c>
      <c r="D278" s="1014" t="s">
        <v>1176</v>
      </c>
      <c r="E278" s="1014" t="s">
        <v>217</v>
      </c>
      <c r="F278" s="1015">
        <v>39913</v>
      </c>
      <c r="G278" s="1014" t="s">
        <v>285</v>
      </c>
      <c r="H278" s="1010">
        <v>5100000</v>
      </c>
      <c r="I278" s="1010">
        <v>0</v>
      </c>
      <c r="J278" s="1010">
        <v>2764934.4</v>
      </c>
      <c r="K278" s="1014" t="s">
        <v>900</v>
      </c>
      <c r="L278" s="1010"/>
      <c r="M278" s="1010"/>
      <c r="N278" s="1011"/>
      <c r="O278" s="1010"/>
      <c r="P278" s="1010"/>
      <c r="Q278" s="1010"/>
      <c r="R278" s="1010"/>
      <c r="S278" s="1011"/>
    </row>
    <row r="279" spans="1:19">
      <c r="A279" s="1014" t="s">
        <v>1174</v>
      </c>
      <c r="B279" s="1014" t="s">
        <v>283</v>
      </c>
      <c r="C279" s="1014" t="s">
        <v>1175</v>
      </c>
      <c r="D279" s="1014" t="s">
        <v>1176</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1177</v>
      </c>
      <c r="B280" s="1014" t="s">
        <v>858</v>
      </c>
      <c r="C280" s="1014" t="s">
        <v>1178</v>
      </c>
      <c r="D280" s="1014" t="s">
        <v>1179</v>
      </c>
      <c r="E280" s="1014" t="s">
        <v>246</v>
      </c>
      <c r="F280" s="1015">
        <v>39766</v>
      </c>
      <c r="G280" s="1014" t="s">
        <v>284</v>
      </c>
      <c r="H280" s="1010">
        <v>3555199000</v>
      </c>
      <c r="I280" s="1010">
        <v>0</v>
      </c>
      <c r="J280" s="1010">
        <v>3806873702.1300001</v>
      </c>
      <c r="K280" s="1014" t="s">
        <v>1198</v>
      </c>
      <c r="L280" s="1010"/>
      <c r="M280" s="1010"/>
      <c r="N280" s="1011"/>
      <c r="O280" s="1010"/>
      <c r="P280" s="1010"/>
      <c r="Q280" s="1010"/>
      <c r="R280" s="1010"/>
      <c r="S280" s="1011"/>
    </row>
    <row r="281" spans="1:19">
      <c r="A281" s="1014" t="s">
        <v>1177</v>
      </c>
      <c r="B281" s="1014" t="s">
        <v>283</v>
      </c>
      <c r="C281" s="1014" t="s">
        <v>1178</v>
      </c>
      <c r="D281" s="1014" t="s">
        <v>1179</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1177</v>
      </c>
      <c r="B282" s="1014" t="s">
        <v>283</v>
      </c>
      <c r="C282" s="1014" t="s">
        <v>1178</v>
      </c>
      <c r="D282" s="1014" t="s">
        <v>1179</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1180</v>
      </c>
      <c r="B283" s="1014" t="s">
        <v>907</v>
      </c>
      <c r="C283" s="1014" t="s">
        <v>1181</v>
      </c>
      <c r="D283" s="1014" t="s">
        <v>1182</v>
      </c>
      <c r="E283" s="1014" t="s">
        <v>1183</v>
      </c>
      <c r="F283" s="1015">
        <v>39805</v>
      </c>
      <c r="G283" s="1014" t="s">
        <v>285</v>
      </c>
      <c r="H283" s="1010">
        <v>4000000</v>
      </c>
      <c r="I283" s="1010">
        <v>0</v>
      </c>
      <c r="J283" s="1010">
        <v>4742850.8899999997</v>
      </c>
      <c r="K283" s="1014" t="s">
        <v>900</v>
      </c>
      <c r="L283" s="1010"/>
      <c r="M283" s="1010"/>
      <c r="N283" s="1011"/>
      <c r="O283" s="1010"/>
      <c r="P283" s="1010"/>
      <c r="Q283" s="1010"/>
      <c r="R283" s="1010"/>
      <c r="S283" s="1011"/>
    </row>
    <row r="284" spans="1:19">
      <c r="A284" s="1014" t="s">
        <v>1180</v>
      </c>
      <c r="B284" s="1014" t="s">
        <v>283</v>
      </c>
      <c r="C284" s="1014" t="s">
        <v>1181</v>
      </c>
      <c r="D284" s="1014" t="s">
        <v>1182</v>
      </c>
      <c r="E284" s="1014" t="s">
        <v>1183</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1180</v>
      </c>
      <c r="B285" s="1014" t="s">
        <v>283</v>
      </c>
      <c r="C285" s="1014" t="s">
        <v>1181</v>
      </c>
      <c r="D285" s="1014" t="s">
        <v>1182</v>
      </c>
      <c r="E285" s="1014" t="s">
        <v>1183</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1180</v>
      </c>
      <c r="B286" s="1014" t="s">
        <v>283</v>
      </c>
      <c r="C286" s="1014" t="s">
        <v>1181</v>
      </c>
      <c r="D286" s="1014" t="s">
        <v>1182</v>
      </c>
      <c r="E286" s="1014" t="s">
        <v>1183</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1184</v>
      </c>
      <c r="B287" s="1014" t="s">
        <v>1185</v>
      </c>
      <c r="C287" s="1014" t="s">
        <v>1186</v>
      </c>
      <c r="D287" s="1014" t="s">
        <v>1187</v>
      </c>
      <c r="E287" s="1014" t="s">
        <v>1000</v>
      </c>
      <c r="F287" s="1015">
        <v>40109</v>
      </c>
      <c r="G287" s="1014" t="s">
        <v>924</v>
      </c>
      <c r="H287" s="1010">
        <v>6251000</v>
      </c>
      <c r="I287" s="1010">
        <v>0</v>
      </c>
      <c r="J287" s="1010">
        <v>7547479.5599999996</v>
      </c>
      <c r="K287" s="1014" t="s">
        <v>1198</v>
      </c>
      <c r="L287" s="1010"/>
      <c r="M287" s="1010"/>
      <c r="N287" s="1011"/>
      <c r="O287" s="1010"/>
      <c r="P287" s="1010"/>
      <c r="Q287" s="1010"/>
      <c r="R287" s="1010"/>
      <c r="S287" s="1011"/>
    </row>
    <row r="288" spans="1:19">
      <c r="A288" s="1014" t="s">
        <v>1184</v>
      </c>
      <c r="B288" s="1014" t="s">
        <v>283</v>
      </c>
      <c r="C288" s="1014" t="s">
        <v>1186</v>
      </c>
      <c r="D288" s="1014" t="s">
        <v>1187</v>
      </c>
      <c r="E288" s="1014" t="s">
        <v>1000</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1188</v>
      </c>
      <c r="B289" s="1014"/>
      <c r="C289" s="1014" t="s">
        <v>1189</v>
      </c>
      <c r="D289" s="1014" t="s">
        <v>1190</v>
      </c>
      <c r="E289" s="1014" t="s">
        <v>105</v>
      </c>
      <c r="F289" s="1015">
        <v>39822</v>
      </c>
      <c r="G289" s="1014" t="s">
        <v>284</v>
      </c>
      <c r="H289" s="1010">
        <v>16000000</v>
      </c>
      <c r="I289" s="1010">
        <v>0</v>
      </c>
      <c r="J289" s="1010">
        <v>19941788.940000001</v>
      </c>
      <c r="K289" s="1014" t="s">
        <v>900</v>
      </c>
      <c r="L289" s="1010"/>
      <c r="M289" s="1010"/>
      <c r="N289" s="1011"/>
      <c r="O289" s="1010"/>
      <c r="P289" s="1010"/>
      <c r="Q289" s="1010"/>
      <c r="R289" s="1010"/>
      <c r="S289" s="1011"/>
    </row>
    <row r="290" spans="1:19">
      <c r="A290" s="1014" t="s">
        <v>1188</v>
      </c>
      <c r="B290" s="1014" t="s">
        <v>283</v>
      </c>
      <c r="C290" s="1014" t="s">
        <v>1189</v>
      </c>
      <c r="D290" s="1014" t="s">
        <v>1190</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1188</v>
      </c>
      <c r="B291" s="1014" t="s">
        <v>283</v>
      </c>
      <c r="C291" s="1014" t="s">
        <v>1189</v>
      </c>
      <c r="D291" s="1014" t="s">
        <v>1190</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1188</v>
      </c>
      <c r="B292" s="1014" t="s">
        <v>283</v>
      </c>
      <c r="C292" s="1014" t="s">
        <v>1189</v>
      </c>
      <c r="D292" s="1014" t="s">
        <v>1190</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1188</v>
      </c>
      <c r="B293" s="1014" t="s">
        <v>283</v>
      </c>
      <c r="C293" s="1014" t="s">
        <v>1189</v>
      </c>
      <c r="D293" s="1014" t="s">
        <v>1190</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1191</v>
      </c>
      <c r="B294" s="1014"/>
      <c r="C294" s="1014" t="s">
        <v>1192</v>
      </c>
      <c r="D294" s="1014" t="s">
        <v>1193</v>
      </c>
      <c r="E294" s="1014" t="s">
        <v>105</v>
      </c>
      <c r="F294" s="1015">
        <v>39850</v>
      </c>
      <c r="G294" s="1014" t="s">
        <v>284</v>
      </c>
      <c r="H294" s="1010">
        <v>4000000</v>
      </c>
      <c r="I294" s="1010">
        <v>0</v>
      </c>
      <c r="J294" s="1010">
        <v>3994452</v>
      </c>
      <c r="K294" s="1014" t="s">
        <v>900</v>
      </c>
      <c r="L294" s="1010"/>
      <c r="M294" s="1010"/>
      <c r="N294" s="1011"/>
      <c r="O294" s="1010"/>
      <c r="P294" s="1010"/>
      <c r="Q294" s="1010"/>
      <c r="R294" s="1010"/>
      <c r="S294" s="1011"/>
    </row>
    <row r="295" spans="1:19">
      <c r="A295" s="1014" t="s">
        <v>1191</v>
      </c>
      <c r="B295" s="1014" t="s">
        <v>283</v>
      </c>
      <c r="C295" s="1014" t="s">
        <v>1192</v>
      </c>
      <c r="D295" s="1014" t="s">
        <v>1193</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1191</v>
      </c>
      <c r="B296" s="1014" t="s">
        <v>283</v>
      </c>
      <c r="C296" s="1014" t="s">
        <v>1192</v>
      </c>
      <c r="D296" s="1014" t="s">
        <v>1193</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1191</v>
      </c>
      <c r="B297" s="1014" t="s">
        <v>283</v>
      </c>
      <c r="C297" s="1014" t="s">
        <v>1192</v>
      </c>
      <c r="D297" s="1014" t="s">
        <v>1193</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1191</v>
      </c>
      <c r="B298" s="1014" t="s">
        <v>283</v>
      </c>
      <c r="C298" s="1014" t="s">
        <v>1192</v>
      </c>
      <c r="D298" s="1014" t="s">
        <v>1193</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1194</v>
      </c>
      <c r="B299" s="1014" t="s">
        <v>858</v>
      </c>
      <c r="C299" s="1014" t="s">
        <v>1195</v>
      </c>
      <c r="D299" s="1014" t="s">
        <v>1064</v>
      </c>
      <c r="E299" s="1014" t="s">
        <v>969</v>
      </c>
      <c r="F299" s="1015">
        <v>39857</v>
      </c>
      <c r="G299" s="1014" t="s">
        <v>284</v>
      </c>
      <c r="H299" s="1010">
        <v>9201000</v>
      </c>
      <c r="I299" s="1010">
        <v>0</v>
      </c>
      <c r="J299" s="1010">
        <v>11388958.51</v>
      </c>
      <c r="K299" s="1014" t="s">
        <v>1198</v>
      </c>
      <c r="L299" s="1010"/>
      <c r="M299" s="1010"/>
      <c r="N299" s="1011"/>
      <c r="O299" s="1010"/>
      <c r="P299" s="1010"/>
      <c r="Q299" s="1010"/>
      <c r="R299" s="1010"/>
      <c r="S299" s="1011"/>
    </row>
    <row r="300" spans="1:19">
      <c r="A300" s="1014" t="s">
        <v>1194</v>
      </c>
      <c r="B300" s="1014" t="s">
        <v>283</v>
      </c>
      <c r="C300" s="1014" t="s">
        <v>1195</v>
      </c>
      <c r="D300" s="1014" t="s">
        <v>1064</v>
      </c>
      <c r="E300" s="1014" t="s">
        <v>969</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1196</v>
      </c>
      <c r="C301" s="1014" t="s">
        <v>1197</v>
      </c>
      <c r="D301" s="1014" t="s">
        <v>286</v>
      </c>
      <c r="E301" s="1014" t="s">
        <v>56</v>
      </c>
      <c r="F301" s="1015">
        <v>39829</v>
      </c>
      <c r="G301" s="1014" t="s">
        <v>7</v>
      </c>
      <c r="H301" s="1010">
        <v>18980000</v>
      </c>
      <c r="I301" s="1010">
        <v>0</v>
      </c>
      <c r="J301" s="1010">
        <v>20511580.550000001</v>
      </c>
      <c r="K301" s="1014" t="s">
        <v>1198</v>
      </c>
      <c r="L301" s="1010"/>
      <c r="M301" s="1010"/>
      <c r="N301" s="1011"/>
      <c r="O301" s="1010"/>
      <c r="P301" s="1010"/>
      <c r="Q301" s="1010"/>
      <c r="R301" s="1010"/>
      <c r="S301" s="1011"/>
    </row>
    <row r="302" spans="1:19">
      <c r="A302" s="1014" t="s">
        <v>27</v>
      </c>
      <c r="B302" s="1014" t="s">
        <v>283</v>
      </c>
      <c r="C302" s="1014" t="s">
        <v>1197</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1199</v>
      </c>
      <c r="B303" s="1014"/>
      <c r="C303" s="1014" t="s">
        <v>1200</v>
      </c>
      <c r="D303" s="1014" t="s">
        <v>1201</v>
      </c>
      <c r="E303" s="1014" t="s">
        <v>188</v>
      </c>
      <c r="F303" s="1015">
        <v>39773</v>
      </c>
      <c r="G303" s="1014" t="s">
        <v>284</v>
      </c>
      <c r="H303" s="1010">
        <v>38970000</v>
      </c>
      <c r="I303" s="1010">
        <v>0</v>
      </c>
      <c r="J303" s="1010">
        <v>17678900</v>
      </c>
      <c r="K303" s="1014" t="s">
        <v>900</v>
      </c>
      <c r="L303" s="1010"/>
      <c r="M303" s="1010"/>
      <c r="N303" s="1011"/>
      <c r="O303" s="1010"/>
      <c r="P303" s="1010"/>
      <c r="Q303" s="1010"/>
      <c r="R303" s="1010"/>
      <c r="S303" s="1011"/>
    </row>
    <row r="304" spans="1:19">
      <c r="A304" s="1014" t="s">
        <v>1199</v>
      </c>
      <c r="B304" s="1014" t="s">
        <v>283</v>
      </c>
      <c r="C304" s="1014" t="s">
        <v>1200</v>
      </c>
      <c r="D304" s="1014" t="s">
        <v>1201</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1202</v>
      </c>
      <c r="B305" s="1014" t="s">
        <v>858</v>
      </c>
      <c r="C305" s="1014" t="s">
        <v>1203</v>
      </c>
      <c r="D305" s="1014" t="s">
        <v>883</v>
      </c>
      <c r="E305" s="1014" t="s">
        <v>6</v>
      </c>
      <c r="F305" s="1015">
        <v>39787</v>
      </c>
      <c r="G305" s="1014" t="s">
        <v>284</v>
      </c>
      <c r="H305" s="1010">
        <v>258000000</v>
      </c>
      <c r="I305" s="1010">
        <v>0</v>
      </c>
      <c r="J305" s="1010">
        <v>329874444.95999998</v>
      </c>
      <c r="K305" s="1014" t="s">
        <v>1198</v>
      </c>
      <c r="L305" s="1010"/>
      <c r="M305" s="1010"/>
      <c r="N305" s="1011"/>
      <c r="O305" s="1010"/>
      <c r="P305" s="1010"/>
      <c r="Q305" s="1010"/>
      <c r="R305" s="1010"/>
      <c r="S305" s="1011"/>
    </row>
    <row r="306" spans="1:19">
      <c r="A306" s="1014" t="s">
        <v>1202</v>
      </c>
      <c r="B306" s="1014" t="s">
        <v>283</v>
      </c>
      <c r="C306" s="1014" t="s">
        <v>1203</v>
      </c>
      <c r="D306" s="1014" t="s">
        <v>883</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1202</v>
      </c>
      <c r="B307" s="1014" t="s">
        <v>283</v>
      </c>
      <c r="C307" s="1014" t="s">
        <v>1203</v>
      </c>
      <c r="D307" s="1014" t="s">
        <v>883</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1202</v>
      </c>
      <c r="B308" s="1014" t="s">
        <v>283</v>
      </c>
      <c r="C308" s="1014" t="s">
        <v>1203</v>
      </c>
      <c r="D308" s="1014" t="s">
        <v>883</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1204</v>
      </c>
      <c r="B309" s="1014" t="s">
        <v>881</v>
      </c>
      <c r="C309" s="1014" t="s">
        <v>1205</v>
      </c>
      <c r="D309" s="1014" t="s">
        <v>1206</v>
      </c>
      <c r="E309" s="1014" t="s">
        <v>56</v>
      </c>
      <c r="F309" s="1015">
        <v>39871</v>
      </c>
      <c r="G309" s="1014" t="s">
        <v>285</v>
      </c>
      <c r="H309" s="1010">
        <v>3000000</v>
      </c>
      <c r="I309" s="1010">
        <v>0</v>
      </c>
      <c r="J309" s="1010">
        <v>7448071.4699999997</v>
      </c>
      <c r="K309" s="1014" t="s">
        <v>1198</v>
      </c>
      <c r="L309" s="1010"/>
      <c r="M309" s="1010"/>
      <c r="N309" s="1011"/>
      <c r="O309" s="1010"/>
      <c r="P309" s="1010"/>
      <c r="Q309" s="1010"/>
      <c r="R309" s="1010"/>
      <c r="S309" s="1011"/>
    </row>
    <row r="310" spans="1:19">
      <c r="A310" s="1014" t="s">
        <v>1204</v>
      </c>
      <c r="B310" s="1014" t="s">
        <v>283</v>
      </c>
      <c r="C310" s="1014" t="s">
        <v>1205</v>
      </c>
      <c r="D310" s="1014" t="s">
        <v>1206</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1204</v>
      </c>
      <c r="B311" s="1014" t="s">
        <v>283</v>
      </c>
      <c r="C311" s="1014" t="s">
        <v>1205</v>
      </c>
      <c r="D311" s="1014" t="s">
        <v>1206</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1207</v>
      </c>
      <c r="B312" s="1014" t="s">
        <v>1208</v>
      </c>
      <c r="C312" s="1014" t="s">
        <v>1209</v>
      </c>
      <c r="D312" s="1014" t="s">
        <v>1210</v>
      </c>
      <c r="E312" s="1014" t="s">
        <v>89</v>
      </c>
      <c r="F312" s="1015">
        <v>39962</v>
      </c>
      <c r="G312" s="1014" t="s">
        <v>285</v>
      </c>
      <c r="H312" s="1010">
        <v>4114000</v>
      </c>
      <c r="I312" s="1010">
        <v>0</v>
      </c>
      <c r="J312" s="1010">
        <v>271579.53000000003</v>
      </c>
      <c r="K312" s="1014" t="s">
        <v>1101</v>
      </c>
      <c r="L312" s="1010"/>
      <c r="M312" s="1010"/>
      <c r="N312" s="1011"/>
      <c r="O312" s="1010"/>
      <c r="P312" s="1010"/>
      <c r="Q312" s="1010"/>
      <c r="R312" s="1010"/>
      <c r="S312" s="1011"/>
    </row>
    <row r="313" spans="1:19">
      <c r="A313" s="1014" t="s">
        <v>1207</v>
      </c>
      <c r="B313" s="1014" t="s">
        <v>283</v>
      </c>
      <c r="C313" s="1014" t="s">
        <v>1209</v>
      </c>
      <c r="D313" s="1014" t="s">
        <v>1210</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1211</v>
      </c>
      <c r="B314" s="1014" t="s">
        <v>1212</v>
      </c>
      <c r="C314" s="1014" t="s">
        <v>1213</v>
      </c>
      <c r="D314" s="1014" t="s">
        <v>1214</v>
      </c>
      <c r="E314" s="1014" t="s">
        <v>19</v>
      </c>
      <c r="F314" s="1015">
        <v>39864</v>
      </c>
      <c r="G314" s="1014" t="s">
        <v>285</v>
      </c>
      <c r="H314" s="1010">
        <v>2644000</v>
      </c>
      <c r="I314" s="1010">
        <v>0</v>
      </c>
      <c r="J314" s="1010">
        <v>4982141.8600000003</v>
      </c>
      <c r="K314" s="1014" t="s">
        <v>900</v>
      </c>
      <c r="L314" s="1010"/>
      <c r="M314" s="1010"/>
      <c r="N314" s="1011"/>
      <c r="O314" s="1010"/>
      <c r="P314" s="1010"/>
      <c r="Q314" s="1010"/>
      <c r="R314" s="1010"/>
      <c r="S314" s="1011"/>
    </row>
    <row r="315" spans="1:19">
      <c r="A315" s="1014" t="s">
        <v>1211</v>
      </c>
      <c r="B315" s="1014" t="s">
        <v>283</v>
      </c>
      <c r="C315" s="1014" t="s">
        <v>1213</v>
      </c>
      <c r="D315" s="1014" t="s">
        <v>1214</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1211</v>
      </c>
      <c r="B316" s="1014" t="s">
        <v>283</v>
      </c>
      <c r="C316" s="1014" t="s">
        <v>1213</v>
      </c>
      <c r="D316" s="1014" t="s">
        <v>1214</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1211</v>
      </c>
      <c r="B317" s="1014" t="s">
        <v>283</v>
      </c>
      <c r="C317" s="1014" t="s">
        <v>1213</v>
      </c>
      <c r="D317" s="1014" t="s">
        <v>1214</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1211</v>
      </c>
      <c r="B318" s="1014" t="s">
        <v>283</v>
      </c>
      <c r="C318" s="1014" t="s">
        <v>1213</v>
      </c>
      <c r="D318" s="1014" t="s">
        <v>1214</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1211</v>
      </c>
      <c r="B319" s="1014" t="s">
        <v>283</v>
      </c>
      <c r="C319" s="1014" t="s">
        <v>1213</v>
      </c>
      <c r="D319" s="1014" t="s">
        <v>1214</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1215</v>
      </c>
      <c r="B320" s="1014" t="s">
        <v>907</v>
      </c>
      <c r="C320" s="1014" t="s">
        <v>1216</v>
      </c>
      <c r="D320" s="1014" t="s">
        <v>1217</v>
      </c>
      <c r="E320" s="1014" t="s">
        <v>15</v>
      </c>
      <c r="F320" s="1015">
        <v>39899</v>
      </c>
      <c r="G320" s="1014" t="s">
        <v>285</v>
      </c>
      <c r="H320" s="1010">
        <v>24300000</v>
      </c>
      <c r="I320" s="1010">
        <v>0</v>
      </c>
      <c r="J320" s="1010">
        <v>27432357.949999999</v>
      </c>
      <c r="K320" s="1014" t="s">
        <v>900</v>
      </c>
      <c r="L320" s="1010"/>
      <c r="M320" s="1010"/>
      <c r="N320" s="1011"/>
      <c r="O320" s="1010"/>
      <c r="P320" s="1010"/>
      <c r="Q320" s="1010"/>
      <c r="R320" s="1010"/>
      <c r="S320" s="1011"/>
    </row>
    <row r="321" spans="1:19">
      <c r="A321" s="1014" t="s">
        <v>1215</v>
      </c>
      <c r="B321" s="1014" t="s">
        <v>283</v>
      </c>
      <c r="C321" s="1014" t="s">
        <v>1216</v>
      </c>
      <c r="D321" s="1014" t="s">
        <v>1217</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1215</v>
      </c>
      <c r="B322" s="1014" t="s">
        <v>283</v>
      </c>
      <c r="C322" s="1014" t="s">
        <v>1216</v>
      </c>
      <c r="D322" s="1014" t="s">
        <v>1217</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1215</v>
      </c>
      <c r="B323" s="1014" t="s">
        <v>283</v>
      </c>
      <c r="C323" s="1014" t="s">
        <v>1216</v>
      </c>
      <c r="D323" s="1014" t="s">
        <v>1217</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1215</v>
      </c>
      <c r="B324" s="1014" t="s">
        <v>283</v>
      </c>
      <c r="C324" s="1014" t="s">
        <v>1216</v>
      </c>
      <c r="D324" s="1014" t="s">
        <v>1217</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1218</v>
      </c>
      <c r="B325" s="1014" t="s">
        <v>3061</v>
      </c>
      <c r="C325" s="1014" t="s">
        <v>1219</v>
      </c>
      <c r="D325" s="1014" t="s">
        <v>1220</v>
      </c>
      <c r="E325" s="1014" t="s">
        <v>969</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1218</v>
      </c>
      <c r="B326" s="1014" t="s">
        <v>283</v>
      </c>
      <c r="C326" s="1014" t="s">
        <v>1219</v>
      </c>
      <c r="D326" s="1014" t="s">
        <v>1220</v>
      </c>
      <c r="E326" s="1014" t="s">
        <v>969</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1218</v>
      </c>
      <c r="B327" s="1014" t="s">
        <v>283</v>
      </c>
      <c r="C327" s="1014" t="s">
        <v>1219</v>
      </c>
      <c r="D327" s="1014" t="s">
        <v>1220</v>
      </c>
      <c r="E327" s="1014" t="s">
        <v>969</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926</v>
      </c>
      <c r="C328" s="1014" t="s">
        <v>1223</v>
      </c>
      <c r="D328" s="1014" t="s">
        <v>1224</v>
      </c>
      <c r="E328" s="1014" t="s">
        <v>60</v>
      </c>
      <c r="F328" s="1015">
        <v>39850</v>
      </c>
      <c r="G328" s="1014" t="s">
        <v>285</v>
      </c>
      <c r="H328" s="1010">
        <v>3564000</v>
      </c>
      <c r="I328" s="1010">
        <v>0</v>
      </c>
      <c r="J328" s="1010">
        <v>4672098.5</v>
      </c>
      <c r="K328" s="1014" t="s">
        <v>1198</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1015</v>
      </c>
      <c r="C330" s="1014" t="s">
        <v>1226</v>
      </c>
      <c r="D330" s="1014" t="s">
        <v>1227</v>
      </c>
      <c r="E330" s="1014" t="s">
        <v>83</v>
      </c>
      <c r="F330" s="1015">
        <v>39822</v>
      </c>
      <c r="G330" s="1014" t="s">
        <v>284</v>
      </c>
      <c r="H330" s="1010">
        <v>10000000</v>
      </c>
      <c r="I330" s="1010">
        <v>0</v>
      </c>
      <c r="J330" s="1010">
        <v>11586666.67</v>
      </c>
      <c r="K330" s="1014" t="s">
        <v>1198</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883</v>
      </c>
      <c r="E333" s="1014" t="s">
        <v>6</v>
      </c>
      <c r="F333" s="1015">
        <v>39794</v>
      </c>
      <c r="G333" s="1014" t="s">
        <v>284</v>
      </c>
      <c r="H333" s="1010">
        <v>55000000</v>
      </c>
      <c r="I333" s="1010">
        <v>0</v>
      </c>
      <c r="J333" s="1010">
        <v>65855083.329999998</v>
      </c>
      <c r="K333" s="1014" t="s">
        <v>1198</v>
      </c>
      <c r="L333" s="1010"/>
      <c r="M333" s="1010"/>
      <c r="N333" s="1011"/>
      <c r="O333" s="1010"/>
      <c r="P333" s="1010"/>
      <c r="Q333" s="1010"/>
      <c r="R333" s="1010"/>
      <c r="S333" s="1011"/>
    </row>
    <row r="334" spans="1:19">
      <c r="A334" s="1014" t="s">
        <v>1228</v>
      </c>
      <c r="B334" s="1014" t="s">
        <v>283</v>
      </c>
      <c r="C334" s="1014" t="s">
        <v>1230</v>
      </c>
      <c r="D334" s="1014" t="s">
        <v>883</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883</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907</v>
      </c>
      <c r="C336" s="1014" t="s">
        <v>1232</v>
      </c>
      <c r="D336" s="1014" t="s">
        <v>1233</v>
      </c>
      <c r="E336" s="1014" t="s">
        <v>1234</v>
      </c>
      <c r="F336" s="1015">
        <v>39934</v>
      </c>
      <c r="G336" s="1014" t="s">
        <v>285</v>
      </c>
      <c r="H336" s="1010">
        <v>2250000</v>
      </c>
      <c r="I336" s="1010">
        <v>0</v>
      </c>
      <c r="J336" s="1010">
        <v>2344662.4300000002</v>
      </c>
      <c r="K336" s="1014" t="s">
        <v>900</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1051</v>
      </c>
      <c r="C341" s="1014" t="s">
        <v>1236</v>
      </c>
      <c r="D341" s="1014" t="s">
        <v>1237</v>
      </c>
      <c r="E341" s="1014" t="s">
        <v>896</v>
      </c>
      <c r="F341" s="1015">
        <v>39773</v>
      </c>
      <c r="G341" s="1014" t="s">
        <v>284</v>
      </c>
      <c r="H341" s="1010">
        <v>27875000</v>
      </c>
      <c r="I341" s="1010">
        <v>0</v>
      </c>
      <c r="J341" s="1010">
        <v>29283302.579999998</v>
      </c>
      <c r="K341" s="1014" t="s">
        <v>1198</v>
      </c>
      <c r="L341" s="1010"/>
      <c r="M341" s="1010"/>
      <c r="N341" s="1011"/>
      <c r="O341" s="1010"/>
      <c r="P341" s="1010"/>
      <c r="Q341" s="1010"/>
      <c r="R341" s="1010"/>
      <c r="S341" s="1011"/>
    </row>
    <row r="342" spans="1:19">
      <c r="A342" s="1014" t="s">
        <v>1235</v>
      </c>
      <c r="B342" s="1014" t="s">
        <v>283</v>
      </c>
      <c r="C342" s="1014" t="s">
        <v>1236</v>
      </c>
      <c r="D342" s="1014" t="s">
        <v>1237</v>
      </c>
      <c r="E342" s="1014" t="s">
        <v>896</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896</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893</v>
      </c>
      <c r="C344" s="1014" t="s">
        <v>1239</v>
      </c>
      <c r="D344" s="1014" t="s">
        <v>1240</v>
      </c>
      <c r="E344" s="1014" t="s">
        <v>1241</v>
      </c>
      <c r="F344" s="1015">
        <v>39829</v>
      </c>
      <c r="G344" s="1014" t="s">
        <v>285</v>
      </c>
      <c r="H344" s="1010">
        <v>15000000</v>
      </c>
      <c r="I344" s="1010">
        <v>0</v>
      </c>
      <c r="J344" s="1010">
        <v>15922937.5</v>
      </c>
      <c r="K344" s="1014" t="s">
        <v>1198</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955</v>
      </c>
      <c r="C347" s="1014" t="s">
        <v>1243</v>
      </c>
      <c r="D347" s="1014" t="s">
        <v>1244</v>
      </c>
      <c r="E347" s="1014" t="s">
        <v>1074</v>
      </c>
      <c r="F347" s="1015">
        <v>39787</v>
      </c>
      <c r="G347" s="1014" t="s">
        <v>284</v>
      </c>
      <c r="H347" s="1010">
        <v>10000000</v>
      </c>
      <c r="I347" s="1010">
        <v>0</v>
      </c>
      <c r="J347" s="1010">
        <v>13886111.109999999</v>
      </c>
      <c r="K347" s="1014" t="s">
        <v>1198</v>
      </c>
      <c r="L347" s="1010"/>
      <c r="M347" s="1010"/>
      <c r="N347" s="1011"/>
      <c r="O347" s="1010"/>
      <c r="P347" s="1010"/>
      <c r="Q347" s="1010"/>
      <c r="R347" s="1010"/>
      <c r="S347" s="1011"/>
    </row>
    <row r="348" spans="1:19">
      <c r="A348" s="1014" t="s">
        <v>1242</v>
      </c>
      <c r="B348" s="1014" t="s">
        <v>283</v>
      </c>
      <c r="C348" s="1014" t="s">
        <v>1243</v>
      </c>
      <c r="D348" s="1014" t="s">
        <v>1244</v>
      </c>
      <c r="E348" s="1014" t="s">
        <v>1074</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1074</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1198</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893</v>
      </c>
      <c r="C352" s="1014" t="s">
        <v>1250</v>
      </c>
      <c r="D352" s="1014" t="s">
        <v>1118</v>
      </c>
      <c r="E352" s="1014" t="s">
        <v>166</v>
      </c>
      <c r="F352" s="1015">
        <v>39843</v>
      </c>
      <c r="G352" s="1014" t="s">
        <v>285</v>
      </c>
      <c r="H352" s="1010">
        <v>5800000</v>
      </c>
      <c r="I352" s="1010">
        <v>0</v>
      </c>
      <c r="J352" s="1010">
        <v>6859176.8300000001</v>
      </c>
      <c r="K352" s="1014" t="s">
        <v>1198</v>
      </c>
      <c r="L352" s="1010"/>
      <c r="M352" s="1010"/>
      <c r="N352" s="1011"/>
      <c r="O352" s="1010"/>
      <c r="P352" s="1010"/>
      <c r="Q352" s="1010"/>
      <c r="R352" s="1010"/>
      <c r="S352" s="1011"/>
    </row>
    <row r="353" spans="1:19">
      <c r="A353" s="1014" t="s">
        <v>1249</v>
      </c>
      <c r="B353" s="1014" t="s">
        <v>283</v>
      </c>
      <c r="C353" s="1014" t="s">
        <v>1250</v>
      </c>
      <c r="D353" s="1014" t="s">
        <v>1118</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907</v>
      </c>
      <c r="C354" s="1014" t="s">
        <v>1252</v>
      </c>
      <c r="D354" s="1014" t="s">
        <v>1253</v>
      </c>
      <c r="E354" s="1014" t="s">
        <v>166</v>
      </c>
      <c r="F354" s="1015">
        <v>39864</v>
      </c>
      <c r="G354" s="1014" t="s">
        <v>285</v>
      </c>
      <c r="H354" s="1010">
        <v>22000000</v>
      </c>
      <c r="I354" s="1010">
        <v>0</v>
      </c>
      <c r="J354" s="1010">
        <v>25797528.800000001</v>
      </c>
      <c r="K354" s="1014" t="s">
        <v>900</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900</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1198</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900</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955</v>
      </c>
      <c r="C367" s="1014" t="s">
        <v>1265</v>
      </c>
      <c r="D367" s="1014" t="s">
        <v>1266</v>
      </c>
      <c r="E367" s="1014" t="s">
        <v>6</v>
      </c>
      <c r="F367" s="1015">
        <v>39843</v>
      </c>
      <c r="G367" s="1014" t="s">
        <v>284</v>
      </c>
      <c r="H367" s="1010">
        <v>7000000</v>
      </c>
      <c r="I367" s="1010">
        <v>0</v>
      </c>
      <c r="J367" s="1010">
        <v>8077516.4699999997</v>
      </c>
      <c r="K367" s="1014" t="s">
        <v>1198</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900</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988</v>
      </c>
      <c r="C372" s="1014" t="s">
        <v>1272</v>
      </c>
      <c r="D372" s="1014" t="s">
        <v>1049</v>
      </c>
      <c r="E372" s="1014" t="s">
        <v>239</v>
      </c>
      <c r="F372" s="1015">
        <v>40165</v>
      </c>
      <c r="G372" s="1014" t="s">
        <v>285</v>
      </c>
      <c r="H372" s="1010">
        <v>6056000</v>
      </c>
      <c r="I372" s="1010">
        <v>0</v>
      </c>
      <c r="J372" s="1010">
        <v>6739821.8899999997</v>
      </c>
      <c r="K372" s="1014" t="s">
        <v>1198</v>
      </c>
      <c r="L372" s="1010"/>
      <c r="M372" s="1010"/>
      <c r="N372" s="1011"/>
      <c r="O372" s="1010"/>
      <c r="P372" s="1010"/>
      <c r="Q372" s="1010"/>
      <c r="R372" s="1010"/>
      <c r="S372" s="1011"/>
    </row>
    <row r="373" spans="1:19">
      <c r="A373" s="1014" t="s">
        <v>1271</v>
      </c>
      <c r="B373" s="1014" t="s">
        <v>283</v>
      </c>
      <c r="C373" s="1014" t="s">
        <v>1272</v>
      </c>
      <c r="D373" s="1014" t="s">
        <v>1049</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902</v>
      </c>
      <c r="C374" s="1014" t="s">
        <v>1274</v>
      </c>
      <c r="D374" s="1014" t="s">
        <v>1275</v>
      </c>
      <c r="E374" s="1014" t="s">
        <v>1276</v>
      </c>
      <c r="F374" s="1015">
        <v>39850</v>
      </c>
      <c r="G374" s="1014" t="s">
        <v>285</v>
      </c>
      <c r="H374" s="1010">
        <v>7500000</v>
      </c>
      <c r="I374" s="1010">
        <v>0</v>
      </c>
      <c r="J374" s="1010">
        <v>8887791.4199999999</v>
      </c>
      <c r="K374" s="1014" t="s">
        <v>1198</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900</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921</v>
      </c>
      <c r="C384" s="1014" t="s">
        <v>1281</v>
      </c>
      <c r="D384" s="1014" t="s">
        <v>1282</v>
      </c>
      <c r="E384" s="1014" t="s">
        <v>1283</v>
      </c>
      <c r="F384" s="1015">
        <v>39983</v>
      </c>
      <c r="G384" s="1014" t="s">
        <v>924</v>
      </c>
      <c r="H384" s="1010">
        <v>10000000</v>
      </c>
      <c r="I384" s="1010">
        <v>0</v>
      </c>
      <c r="J384" s="1010">
        <v>13186960.25</v>
      </c>
      <c r="K384" s="1014" t="s">
        <v>900</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924</v>
      </c>
      <c r="H388" s="1010">
        <v>19817000</v>
      </c>
      <c r="I388" s="1010">
        <v>0</v>
      </c>
      <c r="J388" s="1010">
        <v>32098302.620000001</v>
      </c>
      <c r="K388" s="1014" t="s">
        <v>1198</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926</v>
      </c>
      <c r="C390" s="1014" t="s">
        <v>1289</v>
      </c>
      <c r="D390" s="1014" t="s">
        <v>1290</v>
      </c>
      <c r="E390" s="1014" t="s">
        <v>89</v>
      </c>
      <c r="F390" s="1015">
        <v>40025</v>
      </c>
      <c r="G390" s="1014" t="s">
        <v>285</v>
      </c>
      <c r="H390" s="1010">
        <v>7000000</v>
      </c>
      <c r="I390" s="1010">
        <v>0</v>
      </c>
      <c r="J390" s="1010">
        <v>8981348.8100000005</v>
      </c>
      <c r="K390" s="1014" t="s">
        <v>900</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1198</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1198</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1101</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907</v>
      </c>
      <c r="C404" s="1014" t="s">
        <v>1302</v>
      </c>
      <c r="D404" s="1014" t="s">
        <v>1303</v>
      </c>
      <c r="E404" s="1014" t="s">
        <v>1000</v>
      </c>
      <c r="F404" s="1015">
        <v>39962</v>
      </c>
      <c r="G404" s="1014" t="s">
        <v>285</v>
      </c>
      <c r="H404" s="1010">
        <v>24990000</v>
      </c>
      <c r="I404" s="1010">
        <v>0</v>
      </c>
      <c r="J404" s="1010">
        <v>13952381.449999999</v>
      </c>
      <c r="K404" s="1014" t="s">
        <v>900</v>
      </c>
      <c r="L404" s="1010"/>
      <c r="M404" s="1010"/>
      <c r="N404" s="1011"/>
      <c r="O404" s="1010"/>
      <c r="P404" s="1010"/>
      <c r="Q404" s="1010"/>
      <c r="R404" s="1010"/>
      <c r="S404" s="1011"/>
    </row>
    <row r="405" spans="1:19">
      <c r="A405" s="1014" t="s">
        <v>1301</v>
      </c>
      <c r="B405" s="1014" t="s">
        <v>283</v>
      </c>
      <c r="C405" s="1014" t="s">
        <v>1302</v>
      </c>
      <c r="D405" s="1014" t="s">
        <v>1303</v>
      </c>
      <c r="E405" s="1014" t="s">
        <v>1000</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1000</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1000</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1196</v>
      </c>
      <c r="C408" s="1014" t="s">
        <v>1304</v>
      </c>
      <c r="D408" s="1014" t="s">
        <v>1305</v>
      </c>
      <c r="E408" s="1014" t="s">
        <v>19</v>
      </c>
      <c r="F408" s="1015">
        <v>39878</v>
      </c>
      <c r="G408" s="1014" t="s">
        <v>7</v>
      </c>
      <c r="H408" s="1010">
        <v>7462000</v>
      </c>
      <c r="I408" s="1010">
        <v>0</v>
      </c>
      <c r="J408" s="1010">
        <v>7997813.2199999997</v>
      </c>
      <c r="K408" s="1014" t="s">
        <v>1198</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926</v>
      </c>
      <c r="C410" s="1014" t="s">
        <v>1307</v>
      </c>
      <c r="D410" s="1014" t="s">
        <v>1308</v>
      </c>
      <c r="E410" s="1014" t="s">
        <v>52</v>
      </c>
      <c r="F410" s="1015">
        <v>39892</v>
      </c>
      <c r="G410" s="1014" t="s">
        <v>285</v>
      </c>
      <c r="H410" s="1010">
        <v>2400000</v>
      </c>
      <c r="I410" s="1010">
        <v>0</v>
      </c>
      <c r="J410" s="1010">
        <v>2353330.6</v>
      </c>
      <c r="K410" s="1014" t="s">
        <v>900</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3062</v>
      </c>
      <c r="C413" s="1014" t="s">
        <v>1310</v>
      </c>
      <c r="D413" s="1014" t="s">
        <v>1311</v>
      </c>
      <c r="E413" s="1014" t="s">
        <v>1312</v>
      </c>
      <c r="F413" s="1015">
        <v>39850</v>
      </c>
      <c r="G413" s="1014" t="s">
        <v>285</v>
      </c>
      <c r="H413" s="1010">
        <v>6300000</v>
      </c>
      <c r="I413" s="1010">
        <v>0</v>
      </c>
      <c r="J413" s="1010">
        <v>4980258.54</v>
      </c>
      <c r="K413" s="1014" t="s">
        <v>900</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902</v>
      </c>
      <c r="C415" s="1014" t="s">
        <v>1314</v>
      </c>
      <c r="D415" s="1014" t="s">
        <v>1315</v>
      </c>
      <c r="E415" s="1014" t="s">
        <v>246</v>
      </c>
      <c r="F415" s="1015">
        <v>39805</v>
      </c>
      <c r="G415" s="1014" t="s">
        <v>285</v>
      </c>
      <c r="H415" s="1010">
        <v>3000000</v>
      </c>
      <c r="I415" s="1010">
        <v>0</v>
      </c>
      <c r="J415" s="1010">
        <v>3574645.84</v>
      </c>
      <c r="K415" s="1014" t="s">
        <v>1198</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1198</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1082</v>
      </c>
      <c r="F422" s="1015">
        <v>39794</v>
      </c>
      <c r="G422" s="1014" t="s">
        <v>284</v>
      </c>
      <c r="H422" s="1010">
        <v>300000000</v>
      </c>
      <c r="I422" s="1010">
        <v>0</v>
      </c>
      <c r="J422" s="1010">
        <v>381395557.07999998</v>
      </c>
      <c r="K422" s="1014" t="s">
        <v>1198</v>
      </c>
      <c r="L422" s="1010"/>
      <c r="M422" s="1010"/>
      <c r="N422" s="1011"/>
      <c r="O422" s="1010"/>
      <c r="P422" s="1010"/>
      <c r="Q422" s="1010"/>
      <c r="R422" s="1010"/>
      <c r="S422" s="1011"/>
    </row>
    <row r="423" spans="1:19">
      <c r="A423" s="1014" t="s">
        <v>1319</v>
      </c>
      <c r="B423" s="1014" t="s">
        <v>283</v>
      </c>
      <c r="C423" s="1014" t="s">
        <v>1321</v>
      </c>
      <c r="D423" s="1014" t="s">
        <v>1322</v>
      </c>
      <c r="E423" s="1014" t="s">
        <v>1082</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1082</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955</v>
      </c>
      <c r="C425" s="1014" t="s">
        <v>1324</v>
      </c>
      <c r="D425" s="1014" t="s">
        <v>899</v>
      </c>
      <c r="E425" s="1014" t="s">
        <v>105</v>
      </c>
      <c r="F425" s="1015">
        <v>39794</v>
      </c>
      <c r="G425" s="1014" t="s">
        <v>284</v>
      </c>
      <c r="H425" s="1010">
        <v>20500000</v>
      </c>
      <c r="I425" s="1010">
        <v>0</v>
      </c>
      <c r="J425" s="1010">
        <v>23572379.219999999</v>
      </c>
      <c r="K425" s="1014" t="s">
        <v>1198</v>
      </c>
      <c r="L425" s="1010"/>
      <c r="M425" s="1010"/>
      <c r="N425" s="1011"/>
      <c r="O425" s="1010"/>
      <c r="P425" s="1010"/>
      <c r="Q425" s="1010"/>
      <c r="R425" s="1010"/>
      <c r="S425" s="1011"/>
    </row>
    <row r="426" spans="1:19">
      <c r="A426" s="1014" t="s">
        <v>1323</v>
      </c>
      <c r="B426" s="1014" t="s">
        <v>283</v>
      </c>
      <c r="C426" s="1014" t="s">
        <v>1324</v>
      </c>
      <c r="D426" s="1014" t="s">
        <v>899</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899</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900</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1198</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907</v>
      </c>
      <c r="C434" s="1014" t="s">
        <v>1333</v>
      </c>
      <c r="D434" s="1014" t="s">
        <v>1334</v>
      </c>
      <c r="E434" s="1014" t="s">
        <v>11</v>
      </c>
      <c r="F434" s="1015">
        <v>39899</v>
      </c>
      <c r="G434" s="1014" t="s">
        <v>285</v>
      </c>
      <c r="H434" s="1010">
        <v>3000000</v>
      </c>
      <c r="I434" s="1010">
        <v>0</v>
      </c>
      <c r="J434" s="1010">
        <v>3318585.05</v>
      </c>
      <c r="K434" s="1014" t="s">
        <v>900</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896</v>
      </c>
      <c r="F438" s="1015">
        <v>39787</v>
      </c>
      <c r="G438" s="1014" t="s">
        <v>284</v>
      </c>
      <c r="H438" s="1010">
        <v>9950000</v>
      </c>
      <c r="I438" s="1010">
        <v>0</v>
      </c>
      <c r="J438" s="1010">
        <v>11166897.789999999</v>
      </c>
      <c r="K438" s="1014" t="s">
        <v>900</v>
      </c>
      <c r="L438" s="1010"/>
      <c r="M438" s="1010"/>
      <c r="N438" s="1011"/>
      <c r="O438" s="1010"/>
      <c r="P438" s="1010"/>
      <c r="Q438" s="1010"/>
      <c r="R438" s="1010"/>
      <c r="S438" s="1011"/>
    </row>
    <row r="439" spans="1:19">
      <c r="A439" s="1014" t="s">
        <v>1335</v>
      </c>
      <c r="B439" s="1014" t="s">
        <v>283</v>
      </c>
      <c r="C439" s="1014" t="s">
        <v>1337</v>
      </c>
      <c r="D439" s="1014" t="s">
        <v>1338</v>
      </c>
      <c r="E439" s="1014" t="s">
        <v>896</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896</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896</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896</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896</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974</v>
      </c>
      <c r="C444" s="1014" t="s">
        <v>1340</v>
      </c>
      <c r="D444" s="1014" t="s">
        <v>1341</v>
      </c>
      <c r="E444" s="1014" t="s">
        <v>11</v>
      </c>
      <c r="F444" s="1015">
        <v>40053</v>
      </c>
      <c r="G444" s="1014" t="s">
        <v>285</v>
      </c>
      <c r="H444" s="1010">
        <v>16015000</v>
      </c>
      <c r="I444" s="1010">
        <v>0</v>
      </c>
      <c r="J444" s="1010">
        <v>14257487.710000001</v>
      </c>
      <c r="K444" s="1014" t="s">
        <v>900</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955</v>
      </c>
      <c r="C448" s="1014" t="s">
        <v>1343</v>
      </c>
      <c r="D448" s="1014" t="s">
        <v>1037</v>
      </c>
      <c r="E448" s="1014" t="s">
        <v>933</v>
      </c>
      <c r="F448" s="1015">
        <v>39801</v>
      </c>
      <c r="G448" s="1014" t="s">
        <v>284</v>
      </c>
      <c r="H448" s="1010">
        <v>64450000</v>
      </c>
      <c r="I448" s="1010">
        <v>0</v>
      </c>
      <c r="J448" s="1010">
        <v>73357086.719999999</v>
      </c>
      <c r="K448" s="1014" t="s">
        <v>1198</v>
      </c>
      <c r="L448" s="1010"/>
      <c r="M448" s="1010"/>
      <c r="N448" s="1011"/>
      <c r="O448" s="1010"/>
      <c r="P448" s="1010"/>
      <c r="Q448" s="1010"/>
      <c r="R448" s="1010"/>
      <c r="S448" s="1011"/>
    </row>
    <row r="449" spans="1:19">
      <c r="A449" s="1014" t="s">
        <v>1342</v>
      </c>
      <c r="B449" s="1014" t="s">
        <v>283</v>
      </c>
      <c r="C449" s="1014" t="s">
        <v>1343</v>
      </c>
      <c r="D449" s="1014" t="s">
        <v>1037</v>
      </c>
      <c r="E449" s="1014" t="s">
        <v>933</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1037</v>
      </c>
      <c r="E450" s="1014" t="s">
        <v>933</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1015</v>
      </c>
      <c r="C451" s="1014" t="s">
        <v>1345</v>
      </c>
      <c r="D451" s="1014" t="s">
        <v>1346</v>
      </c>
      <c r="E451" s="1014" t="s">
        <v>239</v>
      </c>
      <c r="F451" s="1015">
        <v>39822</v>
      </c>
      <c r="G451" s="1014" t="s">
        <v>284</v>
      </c>
      <c r="H451" s="1010">
        <v>16500000</v>
      </c>
      <c r="I451" s="1010">
        <v>0</v>
      </c>
      <c r="J451" s="1010">
        <v>19178479</v>
      </c>
      <c r="K451" s="1014" t="s">
        <v>1198</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907</v>
      </c>
      <c r="C454" s="1014" t="s">
        <v>1348</v>
      </c>
      <c r="D454" s="1014" t="s">
        <v>1349</v>
      </c>
      <c r="E454" s="1014" t="s">
        <v>933</v>
      </c>
      <c r="F454" s="1015">
        <v>39857</v>
      </c>
      <c r="G454" s="1014" t="s">
        <v>285</v>
      </c>
      <c r="H454" s="1010">
        <v>10000000</v>
      </c>
      <c r="I454" s="1010">
        <v>0</v>
      </c>
      <c r="J454" s="1010">
        <v>10670784.029999999</v>
      </c>
      <c r="K454" s="1014" t="s">
        <v>900</v>
      </c>
      <c r="L454" s="1010"/>
      <c r="M454" s="1010"/>
      <c r="N454" s="1011"/>
      <c r="O454" s="1010"/>
      <c r="P454" s="1010"/>
      <c r="Q454" s="1010"/>
      <c r="R454" s="1010"/>
      <c r="S454" s="1011"/>
    </row>
    <row r="455" spans="1:19">
      <c r="A455" s="1014" t="s">
        <v>1347</v>
      </c>
      <c r="B455" s="1014" t="s">
        <v>283</v>
      </c>
      <c r="C455" s="1014" t="s">
        <v>1348</v>
      </c>
      <c r="D455" s="1014" t="s">
        <v>1349</v>
      </c>
      <c r="E455" s="1014" t="s">
        <v>933</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933</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933</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893</v>
      </c>
      <c r="C458" s="1014" t="s">
        <v>1351</v>
      </c>
      <c r="D458" s="1014" t="s">
        <v>1352</v>
      </c>
      <c r="E458" s="1014" t="s">
        <v>239</v>
      </c>
      <c r="F458" s="1015">
        <v>39899</v>
      </c>
      <c r="G458" s="1014" t="s">
        <v>285</v>
      </c>
      <c r="H458" s="1010">
        <v>574000</v>
      </c>
      <c r="I458" s="1010">
        <v>0</v>
      </c>
      <c r="J458" s="1010">
        <v>668142.53</v>
      </c>
      <c r="K458" s="1014" t="s">
        <v>1198</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900</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1198</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902</v>
      </c>
      <c r="C468" s="1014" t="s">
        <v>1361</v>
      </c>
      <c r="D468" s="1014" t="s">
        <v>1362</v>
      </c>
      <c r="E468" s="1014" t="s">
        <v>933</v>
      </c>
      <c r="F468" s="1015">
        <v>39871</v>
      </c>
      <c r="G468" s="1014" t="s">
        <v>285</v>
      </c>
      <c r="H468" s="1010">
        <v>2260000</v>
      </c>
      <c r="I468" s="1010">
        <v>0</v>
      </c>
      <c r="J468" s="1010">
        <v>2689478.64</v>
      </c>
      <c r="K468" s="1014" t="s">
        <v>1198</v>
      </c>
      <c r="L468" s="1010"/>
      <c r="M468" s="1010"/>
      <c r="N468" s="1011"/>
      <c r="O468" s="1010"/>
      <c r="P468" s="1010"/>
      <c r="Q468" s="1010"/>
      <c r="R468" s="1010"/>
      <c r="S468" s="1011"/>
    </row>
    <row r="469" spans="1:19">
      <c r="A469" s="1014" t="s">
        <v>1360</v>
      </c>
      <c r="B469" s="1014" t="s">
        <v>283</v>
      </c>
      <c r="C469" s="1014" t="s">
        <v>1361</v>
      </c>
      <c r="D469" s="1014" t="s">
        <v>1362</v>
      </c>
      <c r="E469" s="1014" t="s">
        <v>933</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1198</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1198</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921</v>
      </c>
      <c r="C476" s="1014" t="s">
        <v>1370</v>
      </c>
      <c r="D476" s="1014" t="s">
        <v>1371</v>
      </c>
      <c r="E476" s="1014" t="s">
        <v>1312</v>
      </c>
      <c r="F476" s="1015">
        <v>39955</v>
      </c>
      <c r="G476" s="1014" t="s">
        <v>924</v>
      </c>
      <c r="H476" s="1010">
        <v>20400000</v>
      </c>
      <c r="I476" s="1010">
        <v>0</v>
      </c>
      <c r="J476" s="1010">
        <v>21575016.539999999</v>
      </c>
      <c r="K476" s="1014" t="s">
        <v>900</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907</v>
      </c>
      <c r="C482" s="1014" t="s">
        <v>1373</v>
      </c>
      <c r="D482" s="1014" t="s">
        <v>883</v>
      </c>
      <c r="E482" s="1014" t="s">
        <v>6</v>
      </c>
      <c r="F482" s="1015">
        <v>39836</v>
      </c>
      <c r="G482" s="1014" t="s">
        <v>285</v>
      </c>
      <c r="H482" s="1010">
        <v>7701000</v>
      </c>
      <c r="I482" s="1010">
        <v>0</v>
      </c>
      <c r="J482" s="1010">
        <v>8451110.7899999991</v>
      </c>
      <c r="K482" s="1014" t="s">
        <v>900</v>
      </c>
      <c r="L482" s="1010"/>
      <c r="M482" s="1010"/>
      <c r="N482" s="1011"/>
      <c r="O482" s="1010"/>
      <c r="P482" s="1010"/>
      <c r="Q482" s="1010"/>
      <c r="R482" s="1010"/>
      <c r="S482" s="1011"/>
    </row>
    <row r="483" spans="1:19">
      <c r="A483" s="1014" t="s">
        <v>1372</v>
      </c>
      <c r="B483" s="1014" t="s">
        <v>283</v>
      </c>
      <c r="C483" s="1014" t="s">
        <v>1373</v>
      </c>
      <c r="D483" s="1014" t="s">
        <v>883</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883</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893</v>
      </c>
      <c r="C485" s="1014" t="s">
        <v>1375</v>
      </c>
      <c r="D485" s="1014" t="s">
        <v>1376</v>
      </c>
      <c r="E485" s="1014" t="s">
        <v>6</v>
      </c>
      <c r="F485" s="1015">
        <v>39829</v>
      </c>
      <c r="G485" s="1014" t="s">
        <v>285</v>
      </c>
      <c r="H485" s="1010">
        <v>2550000</v>
      </c>
      <c r="I485" s="1010">
        <v>0</v>
      </c>
      <c r="J485" s="1010">
        <v>2899659.67</v>
      </c>
      <c r="K485" s="1014" t="s">
        <v>1198</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893</v>
      </c>
      <c r="C487" s="1014" t="s">
        <v>1378</v>
      </c>
      <c r="D487" s="1014" t="s">
        <v>1379</v>
      </c>
      <c r="E487" s="1014" t="s">
        <v>950</v>
      </c>
      <c r="F487" s="1015">
        <v>39878</v>
      </c>
      <c r="G487" s="1014" t="s">
        <v>285</v>
      </c>
      <c r="H487" s="1010">
        <v>500000</v>
      </c>
      <c r="I487" s="1010">
        <v>0</v>
      </c>
      <c r="J487" s="1010">
        <v>616741.75</v>
      </c>
      <c r="K487" s="1014" t="s">
        <v>1198</v>
      </c>
      <c r="L487" s="1010"/>
      <c r="M487" s="1010"/>
      <c r="N487" s="1011"/>
      <c r="O487" s="1010"/>
      <c r="P487" s="1010"/>
      <c r="Q487" s="1010"/>
      <c r="R487" s="1010"/>
      <c r="S487" s="1011"/>
    </row>
    <row r="488" spans="1:19">
      <c r="A488" s="1014" t="s">
        <v>1377</v>
      </c>
      <c r="B488" s="1014" t="s">
        <v>283</v>
      </c>
      <c r="C488" s="1014" t="s">
        <v>1378</v>
      </c>
      <c r="D488" s="1014" t="s">
        <v>1379</v>
      </c>
      <c r="E488" s="1014" t="s">
        <v>950</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893</v>
      </c>
      <c r="C489" s="1014" t="s">
        <v>1380</v>
      </c>
      <c r="D489" s="1014" t="s">
        <v>1381</v>
      </c>
      <c r="E489" s="1014" t="s">
        <v>23</v>
      </c>
      <c r="F489" s="1015">
        <v>40067</v>
      </c>
      <c r="G489" s="1014" t="s">
        <v>285</v>
      </c>
      <c r="H489" s="1010">
        <v>52000000</v>
      </c>
      <c r="I489" s="1010">
        <v>0</v>
      </c>
      <c r="J489" s="1010">
        <v>57575699.539999999</v>
      </c>
      <c r="K489" s="1014" t="s">
        <v>1198</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974</v>
      </c>
      <c r="C491" s="1014" t="s">
        <v>1383</v>
      </c>
      <c r="D491" s="1014" t="s">
        <v>1384</v>
      </c>
      <c r="E491" s="1014" t="s">
        <v>195</v>
      </c>
      <c r="F491" s="1015">
        <v>40018</v>
      </c>
      <c r="G491" s="1014" t="s">
        <v>285</v>
      </c>
      <c r="H491" s="1010">
        <v>3872000</v>
      </c>
      <c r="I491" s="1010">
        <v>0</v>
      </c>
      <c r="J491" s="1010">
        <v>5197157.57</v>
      </c>
      <c r="K491" s="1014" t="s">
        <v>1198</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1196</v>
      </c>
      <c r="C493" s="1014" t="s">
        <v>1385</v>
      </c>
      <c r="D493" s="1014" t="s">
        <v>1386</v>
      </c>
      <c r="E493" s="1014" t="s">
        <v>6</v>
      </c>
      <c r="F493" s="1015">
        <v>39829</v>
      </c>
      <c r="G493" s="1014" t="s">
        <v>7</v>
      </c>
      <c r="H493" s="1010">
        <v>1747000</v>
      </c>
      <c r="I493" s="1010">
        <v>0</v>
      </c>
      <c r="J493" s="1010">
        <v>1823188.61</v>
      </c>
      <c r="K493" s="1014" t="s">
        <v>1198</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1015</v>
      </c>
      <c r="C495" s="1014" t="s">
        <v>1388</v>
      </c>
      <c r="D495" s="1014" t="s">
        <v>1389</v>
      </c>
      <c r="E495" s="1014" t="s">
        <v>153</v>
      </c>
      <c r="F495" s="1015">
        <v>39962</v>
      </c>
      <c r="G495" s="1014" t="s">
        <v>284</v>
      </c>
      <c r="H495" s="1010">
        <v>19468000</v>
      </c>
      <c r="I495" s="1010">
        <v>0</v>
      </c>
      <c r="J495" s="1010">
        <v>22802281.620000001</v>
      </c>
      <c r="K495" s="1014" t="s">
        <v>1198</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1198</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907</v>
      </c>
      <c r="C503" s="1014" t="s">
        <v>1395</v>
      </c>
      <c r="D503" s="1014" t="s">
        <v>1396</v>
      </c>
      <c r="E503" s="1014" t="s">
        <v>6</v>
      </c>
      <c r="F503" s="1015">
        <v>39871</v>
      </c>
      <c r="G503" s="1014" t="s">
        <v>285</v>
      </c>
      <c r="H503" s="1010">
        <v>3976000</v>
      </c>
      <c r="I503" s="1010">
        <v>0</v>
      </c>
      <c r="J503" s="1010">
        <v>4674050.16</v>
      </c>
      <c r="K503" s="1014" t="s">
        <v>900</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1198</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900</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926</v>
      </c>
      <c r="C511" s="1014" t="s">
        <v>1406</v>
      </c>
      <c r="D511" s="1014" t="s">
        <v>1407</v>
      </c>
      <c r="E511" s="1014" t="s">
        <v>42</v>
      </c>
      <c r="F511" s="1015">
        <v>39906</v>
      </c>
      <c r="G511" s="1014" t="s">
        <v>285</v>
      </c>
      <c r="H511" s="1010">
        <v>12725000</v>
      </c>
      <c r="I511" s="1010">
        <v>0</v>
      </c>
      <c r="J511" s="1010">
        <v>16441884.630000001</v>
      </c>
      <c r="K511" s="1014" t="s">
        <v>900</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902</v>
      </c>
      <c r="C515" s="1014" t="s">
        <v>1409</v>
      </c>
      <c r="D515" s="1014" t="s">
        <v>1410</v>
      </c>
      <c r="E515" s="1014" t="s">
        <v>60</v>
      </c>
      <c r="F515" s="1015">
        <v>39892</v>
      </c>
      <c r="G515" s="1014" t="s">
        <v>285</v>
      </c>
      <c r="H515" s="1010">
        <v>20000000</v>
      </c>
      <c r="I515" s="1010">
        <v>0</v>
      </c>
      <c r="J515" s="1010">
        <v>23628111.329999998</v>
      </c>
      <c r="K515" s="1014" t="s">
        <v>1198</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926</v>
      </c>
      <c r="C517" s="1014" t="s">
        <v>1412</v>
      </c>
      <c r="D517" s="1014" t="s">
        <v>1413</v>
      </c>
      <c r="E517" s="1014" t="s">
        <v>60</v>
      </c>
      <c r="F517" s="1015">
        <v>39871</v>
      </c>
      <c r="G517" s="1014" t="s">
        <v>285</v>
      </c>
      <c r="H517" s="1010">
        <v>17806000</v>
      </c>
      <c r="I517" s="1010">
        <v>0</v>
      </c>
      <c r="J517" s="1010">
        <v>7665362.8899999997</v>
      </c>
      <c r="K517" s="1014" t="s">
        <v>900</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900</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907</v>
      </c>
      <c r="C525" s="1014" t="s">
        <v>1418</v>
      </c>
      <c r="D525" s="1014" t="s">
        <v>1419</v>
      </c>
      <c r="E525" s="1014" t="s">
        <v>1234</v>
      </c>
      <c r="F525" s="1015">
        <v>39805</v>
      </c>
      <c r="G525" s="1014" t="s">
        <v>285</v>
      </c>
      <c r="H525" s="1010">
        <v>2600000</v>
      </c>
      <c r="I525" s="1010">
        <v>0</v>
      </c>
      <c r="J525" s="1010">
        <v>3115616.28</v>
      </c>
      <c r="K525" s="1014" t="s">
        <v>900</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1015</v>
      </c>
      <c r="C530" s="1014" t="s">
        <v>1421</v>
      </c>
      <c r="D530" s="1014" t="s">
        <v>1422</v>
      </c>
      <c r="E530" s="1014" t="s">
        <v>83</v>
      </c>
      <c r="F530" s="1015">
        <v>39843</v>
      </c>
      <c r="G530" s="1014" t="s">
        <v>284</v>
      </c>
      <c r="H530" s="1010">
        <v>9000000</v>
      </c>
      <c r="I530" s="1010">
        <v>0</v>
      </c>
      <c r="J530" s="1010">
        <v>10598750</v>
      </c>
      <c r="K530" s="1014" t="s">
        <v>1198</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1084</v>
      </c>
      <c r="C533" s="1014" t="s">
        <v>1424</v>
      </c>
      <c r="D533" s="1014" t="s">
        <v>1425</v>
      </c>
      <c r="E533" s="1014" t="s">
        <v>109</v>
      </c>
      <c r="F533" s="1015">
        <v>40130</v>
      </c>
      <c r="G533" s="1014" t="s">
        <v>924</v>
      </c>
      <c r="H533" s="1010">
        <v>4400000</v>
      </c>
      <c r="I533" s="1010">
        <v>0</v>
      </c>
      <c r="J533" s="1010">
        <v>5462045.1399999997</v>
      </c>
      <c r="K533" s="1014" t="s">
        <v>900</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902</v>
      </c>
      <c r="C536" s="1014" t="s">
        <v>1427</v>
      </c>
      <c r="D536" s="1014" t="s">
        <v>1428</v>
      </c>
      <c r="E536" s="1014" t="s">
        <v>52</v>
      </c>
      <c r="F536" s="1015">
        <v>39822</v>
      </c>
      <c r="G536" s="1014" t="s">
        <v>285</v>
      </c>
      <c r="H536" s="1010">
        <v>24000000</v>
      </c>
      <c r="I536" s="1010">
        <v>0</v>
      </c>
      <c r="J536" s="1010">
        <v>28459100</v>
      </c>
      <c r="K536" s="1014" t="s">
        <v>1198</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900</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900</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907</v>
      </c>
      <c r="C546" s="1014" t="s">
        <v>1437</v>
      </c>
      <c r="D546" s="1014" t="s">
        <v>1438</v>
      </c>
      <c r="E546" s="1014" t="s">
        <v>11</v>
      </c>
      <c r="F546" s="1015">
        <v>39822</v>
      </c>
      <c r="G546" s="1014" t="s">
        <v>285</v>
      </c>
      <c r="H546" s="1010">
        <v>3285000</v>
      </c>
      <c r="I546" s="1010">
        <v>0</v>
      </c>
      <c r="J546" s="1010">
        <v>3483629.2</v>
      </c>
      <c r="K546" s="1014" t="s">
        <v>900</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907</v>
      </c>
      <c r="C550" s="1014" t="s">
        <v>1440</v>
      </c>
      <c r="D550" s="1014" t="s">
        <v>1441</v>
      </c>
      <c r="E550" s="1014" t="s">
        <v>42</v>
      </c>
      <c r="F550" s="1015">
        <v>39857</v>
      </c>
      <c r="G550" s="1014" t="s">
        <v>285</v>
      </c>
      <c r="H550" s="1010">
        <v>638000</v>
      </c>
      <c r="I550" s="1010">
        <v>0</v>
      </c>
      <c r="J550" s="1010">
        <v>659705.04</v>
      </c>
      <c r="K550" s="1014" t="s">
        <v>900</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907</v>
      </c>
      <c r="C554" s="1014" t="s">
        <v>1443</v>
      </c>
      <c r="D554" s="1014" t="s">
        <v>1233</v>
      </c>
      <c r="E554" s="1014" t="s">
        <v>905</v>
      </c>
      <c r="F554" s="1015">
        <v>39843</v>
      </c>
      <c r="G554" s="1014" t="s">
        <v>285</v>
      </c>
      <c r="H554" s="1010">
        <v>7525000</v>
      </c>
      <c r="I554" s="1010">
        <v>0</v>
      </c>
      <c r="J554" s="1010">
        <v>8781205.0199999996</v>
      </c>
      <c r="K554" s="1014" t="s">
        <v>900</v>
      </c>
      <c r="L554" s="1010"/>
      <c r="M554" s="1010"/>
      <c r="N554" s="1011"/>
      <c r="O554" s="1010"/>
      <c r="P554" s="1010"/>
      <c r="Q554" s="1010"/>
      <c r="R554" s="1010"/>
      <c r="S554" s="1011"/>
    </row>
    <row r="555" spans="1:19">
      <c r="A555" s="1014" t="s">
        <v>1442</v>
      </c>
      <c r="B555" s="1014" t="s">
        <v>283</v>
      </c>
      <c r="C555" s="1014" t="s">
        <v>1443</v>
      </c>
      <c r="D555" s="1014" t="s">
        <v>1233</v>
      </c>
      <c r="E555" s="1014" t="s">
        <v>905</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905</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905</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926</v>
      </c>
      <c r="C558" s="1014" t="s">
        <v>1445</v>
      </c>
      <c r="D558" s="1014" t="s">
        <v>1446</v>
      </c>
      <c r="E558" s="1014" t="s">
        <v>23</v>
      </c>
      <c r="F558" s="1015">
        <v>39969</v>
      </c>
      <c r="G558" s="1014" t="s">
        <v>285</v>
      </c>
      <c r="H558" s="1010">
        <v>5000000</v>
      </c>
      <c r="I558" s="1010">
        <v>0</v>
      </c>
      <c r="J558" s="1010">
        <v>6594635.2699999996</v>
      </c>
      <c r="K558" s="1014" t="s">
        <v>1198</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926</v>
      </c>
      <c r="C560" s="1014" t="s">
        <v>1448</v>
      </c>
      <c r="D560" s="1014" t="s">
        <v>1449</v>
      </c>
      <c r="E560" s="1014" t="s">
        <v>130</v>
      </c>
      <c r="F560" s="1015">
        <v>39864</v>
      </c>
      <c r="G560" s="1014" t="s">
        <v>285</v>
      </c>
      <c r="H560" s="1010">
        <v>3100000</v>
      </c>
      <c r="I560" s="1010">
        <v>0</v>
      </c>
      <c r="J560" s="1010">
        <v>4225732.08</v>
      </c>
      <c r="K560" s="1014" t="s">
        <v>1198</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1173</v>
      </c>
      <c r="E563" s="1014" t="s">
        <v>105</v>
      </c>
      <c r="F563" s="1015">
        <v>39822</v>
      </c>
      <c r="G563" s="1014" t="s">
        <v>284</v>
      </c>
      <c r="H563" s="1010">
        <v>24900000</v>
      </c>
      <c r="I563" s="1010">
        <v>0</v>
      </c>
      <c r="J563" s="1010">
        <v>33014741.199999999</v>
      </c>
      <c r="K563" s="1014" t="s">
        <v>1198</v>
      </c>
      <c r="L563" s="1010"/>
      <c r="M563" s="1010"/>
      <c r="N563" s="1011"/>
      <c r="O563" s="1010"/>
      <c r="P563" s="1010"/>
      <c r="Q563" s="1010"/>
      <c r="R563" s="1010"/>
      <c r="S563" s="1011"/>
    </row>
    <row r="564" spans="1:19">
      <c r="A564" s="1014" t="s">
        <v>1450</v>
      </c>
      <c r="B564" s="1014" t="s">
        <v>283</v>
      </c>
      <c r="C564" s="1014" t="s">
        <v>1452</v>
      </c>
      <c r="D564" s="1014" t="s">
        <v>1173</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1173</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907</v>
      </c>
      <c r="C566" s="1014" t="s">
        <v>1454</v>
      </c>
      <c r="D566" s="1014" t="s">
        <v>1455</v>
      </c>
      <c r="E566" s="1014" t="s">
        <v>109</v>
      </c>
      <c r="F566" s="1015">
        <v>39836</v>
      </c>
      <c r="G566" s="1014" t="s">
        <v>285</v>
      </c>
      <c r="H566" s="1010">
        <v>10650000</v>
      </c>
      <c r="I566" s="1010">
        <v>0</v>
      </c>
      <c r="J566" s="1010">
        <v>13498324.83</v>
      </c>
      <c r="K566" s="1014" t="s">
        <v>900</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926</v>
      </c>
      <c r="C570" s="1014" t="s">
        <v>1457</v>
      </c>
      <c r="D570" s="1014" t="s">
        <v>1458</v>
      </c>
      <c r="E570" s="1014" t="s">
        <v>19</v>
      </c>
      <c r="F570" s="1015">
        <v>39899</v>
      </c>
      <c r="G570" s="1014" t="s">
        <v>285</v>
      </c>
      <c r="H570" s="1010">
        <v>2400000</v>
      </c>
      <c r="I570" s="1010">
        <v>0</v>
      </c>
      <c r="J570" s="1010">
        <v>3210755.6</v>
      </c>
      <c r="K570" s="1014" t="s">
        <v>900</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1198</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902</v>
      </c>
      <c r="C577" s="1014" t="s">
        <v>1463</v>
      </c>
      <c r="D577" s="1014" t="s">
        <v>1464</v>
      </c>
      <c r="E577" s="1014" t="s">
        <v>1465</v>
      </c>
      <c r="F577" s="1015">
        <v>39871</v>
      </c>
      <c r="G577" s="1014" t="s">
        <v>285</v>
      </c>
      <c r="H577" s="1010">
        <v>19891000</v>
      </c>
      <c r="I577" s="1010">
        <v>0</v>
      </c>
      <c r="J577" s="1010">
        <v>23686592.329999998</v>
      </c>
      <c r="K577" s="1014" t="s">
        <v>1198</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924</v>
      </c>
      <c r="H579" s="1010">
        <v>2639000</v>
      </c>
      <c r="I579" s="1010">
        <v>0</v>
      </c>
      <c r="J579" s="1010">
        <v>3283338.96</v>
      </c>
      <c r="K579" s="1014" t="s">
        <v>1198</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907</v>
      </c>
      <c r="C581" s="1014" t="s">
        <v>1471</v>
      </c>
      <c r="D581" s="1014" t="s">
        <v>1472</v>
      </c>
      <c r="E581" s="1014" t="s">
        <v>969</v>
      </c>
      <c r="F581" s="1015">
        <v>40151</v>
      </c>
      <c r="G581" s="1014" t="s">
        <v>285</v>
      </c>
      <c r="H581" s="1010">
        <v>9000000</v>
      </c>
      <c r="I581" s="1010">
        <v>0</v>
      </c>
      <c r="J581" s="1010">
        <v>6598331.1500000004</v>
      </c>
      <c r="K581" s="1014" t="s">
        <v>900</v>
      </c>
      <c r="L581" s="1010"/>
      <c r="M581" s="1010"/>
      <c r="N581" s="1011"/>
      <c r="O581" s="1010"/>
      <c r="P581" s="1010"/>
      <c r="Q581" s="1010"/>
      <c r="R581" s="1010"/>
      <c r="S581" s="1011"/>
    </row>
    <row r="582" spans="1:19">
      <c r="A582" s="1014" t="s">
        <v>1470</v>
      </c>
      <c r="B582" s="1014" t="s">
        <v>283</v>
      </c>
      <c r="C582" s="1014" t="s">
        <v>1471</v>
      </c>
      <c r="D582" s="1014" t="s">
        <v>1472</v>
      </c>
      <c r="E582" s="1014" t="s">
        <v>969</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969</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969</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1212</v>
      </c>
      <c r="C585" s="1014" t="s">
        <v>1474</v>
      </c>
      <c r="D585" s="1014" t="s">
        <v>1475</v>
      </c>
      <c r="E585" s="1014" t="s">
        <v>23</v>
      </c>
      <c r="F585" s="1015">
        <v>39857</v>
      </c>
      <c r="G585" s="1014" t="s">
        <v>285</v>
      </c>
      <c r="H585" s="1010">
        <v>1173000</v>
      </c>
      <c r="I585" s="1010">
        <v>0</v>
      </c>
      <c r="J585" s="1010">
        <v>2781331.97</v>
      </c>
      <c r="K585" s="1014" t="s">
        <v>900</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921</v>
      </c>
      <c r="C590" s="1014" t="s">
        <v>1477</v>
      </c>
      <c r="D590" s="1014" t="s">
        <v>1187</v>
      </c>
      <c r="E590" s="1014" t="s">
        <v>1000</v>
      </c>
      <c r="F590" s="1015">
        <v>39955</v>
      </c>
      <c r="G590" s="1014" t="s">
        <v>924</v>
      </c>
      <c r="H590" s="1010">
        <v>20445000</v>
      </c>
      <c r="I590" s="1010">
        <v>0</v>
      </c>
      <c r="J590" s="1010">
        <v>21101618.190000001</v>
      </c>
      <c r="K590" s="1014" t="s">
        <v>900</v>
      </c>
      <c r="L590" s="1010"/>
      <c r="M590" s="1010"/>
      <c r="N590" s="1011"/>
      <c r="O590" s="1010"/>
      <c r="P590" s="1010"/>
      <c r="Q590" s="1010"/>
      <c r="R590" s="1010"/>
      <c r="S590" s="1011"/>
    </row>
    <row r="591" spans="1:19">
      <c r="A591" s="1014" t="s">
        <v>1476</v>
      </c>
      <c r="B591" s="1014" t="s">
        <v>283</v>
      </c>
      <c r="C591" s="1014" t="s">
        <v>1477</v>
      </c>
      <c r="D591" s="1014" t="s">
        <v>1187</v>
      </c>
      <c r="E591" s="1014" t="s">
        <v>1000</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1187</v>
      </c>
      <c r="E592" s="1014" t="s">
        <v>1000</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1187</v>
      </c>
      <c r="E593" s="1014" t="s">
        <v>1000</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1187</v>
      </c>
      <c r="E594" s="1014" t="s">
        <v>1000</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907</v>
      </c>
      <c r="C595" s="1014" t="s">
        <v>1479</v>
      </c>
      <c r="D595" s="1014" t="s">
        <v>1138</v>
      </c>
      <c r="E595" s="1014" t="s">
        <v>1000</v>
      </c>
      <c r="F595" s="1015">
        <v>39829</v>
      </c>
      <c r="G595" s="1014" t="s">
        <v>285</v>
      </c>
      <c r="H595" s="1010">
        <v>146053000</v>
      </c>
      <c r="I595" s="1010">
        <v>0</v>
      </c>
      <c r="J595" s="1010">
        <v>87459858.689999998</v>
      </c>
      <c r="K595" s="1014" t="s">
        <v>900</v>
      </c>
      <c r="L595" s="1010"/>
      <c r="M595" s="1010"/>
      <c r="N595" s="1011"/>
      <c r="O595" s="1010"/>
      <c r="P595" s="1010"/>
      <c r="Q595" s="1010"/>
      <c r="R595" s="1010"/>
      <c r="S595" s="1011"/>
    </row>
    <row r="596" spans="1:19">
      <c r="A596" s="1014" t="s">
        <v>1478</v>
      </c>
      <c r="B596" s="1014" t="s">
        <v>283</v>
      </c>
      <c r="C596" s="1014" t="s">
        <v>1479</v>
      </c>
      <c r="D596" s="1014" t="s">
        <v>1138</v>
      </c>
      <c r="E596" s="1014" t="s">
        <v>1000</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1138</v>
      </c>
      <c r="E597" s="1014" t="s">
        <v>1000</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1138</v>
      </c>
      <c r="E598" s="1014" t="s">
        <v>1000</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1198</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1015</v>
      </c>
      <c r="C602" s="1014" t="s">
        <v>1484</v>
      </c>
      <c r="D602" s="1014" t="s">
        <v>1485</v>
      </c>
      <c r="E602" s="1014" t="s">
        <v>239</v>
      </c>
      <c r="F602" s="1015">
        <v>39843</v>
      </c>
      <c r="G602" s="1014" t="s">
        <v>284</v>
      </c>
      <c r="H602" s="1010">
        <v>11750000</v>
      </c>
      <c r="I602" s="1010">
        <v>0</v>
      </c>
      <c r="J602" s="1010">
        <v>13683277.609999999</v>
      </c>
      <c r="K602" s="1014" t="s">
        <v>1198</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924</v>
      </c>
      <c r="H605" s="1010">
        <v>12000000</v>
      </c>
      <c r="I605" s="1010">
        <v>0</v>
      </c>
      <c r="J605" s="1010">
        <v>17424285.82</v>
      </c>
      <c r="K605" s="1014" t="s">
        <v>1198</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969</v>
      </c>
      <c r="F609" s="1015">
        <v>39787</v>
      </c>
      <c r="G609" s="1014" t="s">
        <v>284</v>
      </c>
      <c r="H609" s="1010">
        <v>38235000</v>
      </c>
      <c r="I609" s="1010">
        <v>0</v>
      </c>
      <c r="J609" s="1010">
        <v>44847153.759999998</v>
      </c>
      <c r="K609" s="1014" t="s">
        <v>1198</v>
      </c>
      <c r="L609" s="1010"/>
      <c r="M609" s="1010"/>
      <c r="N609" s="1011"/>
      <c r="O609" s="1010"/>
      <c r="P609" s="1010"/>
      <c r="Q609" s="1010"/>
      <c r="R609" s="1010"/>
      <c r="S609" s="1011"/>
    </row>
    <row r="610" spans="1:19">
      <c r="A610" s="1014" t="s">
        <v>1489</v>
      </c>
      <c r="B610" s="1014" t="s">
        <v>283</v>
      </c>
      <c r="C610" s="1014" t="s">
        <v>1491</v>
      </c>
      <c r="D610" s="1014" t="s">
        <v>1492</v>
      </c>
      <c r="E610" s="1014" t="s">
        <v>969</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969</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969</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1198</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900</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1198</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1015</v>
      </c>
      <c r="C624" s="1014" t="s">
        <v>1504</v>
      </c>
      <c r="D624" s="1014" t="s">
        <v>1505</v>
      </c>
      <c r="E624" s="1014" t="s">
        <v>239</v>
      </c>
      <c r="F624" s="1015">
        <v>39805</v>
      </c>
      <c r="G624" s="1014" t="s">
        <v>284</v>
      </c>
      <c r="H624" s="1010">
        <v>7500000</v>
      </c>
      <c r="I624" s="1010">
        <v>0</v>
      </c>
      <c r="J624" s="1010">
        <v>8545904.6699999999</v>
      </c>
      <c r="K624" s="1014" t="s">
        <v>1198</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955</v>
      </c>
      <c r="C627" s="1014" t="s">
        <v>1507</v>
      </c>
      <c r="D627" s="1014" t="s">
        <v>1118</v>
      </c>
      <c r="E627" s="1014" t="s">
        <v>166</v>
      </c>
      <c r="F627" s="1015">
        <v>39787</v>
      </c>
      <c r="G627" s="1014" t="s">
        <v>284</v>
      </c>
      <c r="H627" s="1010">
        <v>34000000</v>
      </c>
      <c r="I627" s="1010">
        <v>0</v>
      </c>
      <c r="J627" s="1010">
        <v>39415959.890000001</v>
      </c>
      <c r="K627" s="1014" t="s">
        <v>1198</v>
      </c>
      <c r="L627" s="1010"/>
      <c r="M627" s="1010"/>
      <c r="N627" s="1011"/>
      <c r="O627" s="1010"/>
      <c r="P627" s="1010"/>
      <c r="Q627" s="1010"/>
      <c r="R627" s="1010"/>
      <c r="S627" s="1011"/>
    </row>
    <row r="628" spans="1:19">
      <c r="A628" s="1014" t="s">
        <v>1506</v>
      </c>
      <c r="B628" s="1014" t="s">
        <v>283</v>
      </c>
      <c r="C628" s="1014" t="s">
        <v>1507</v>
      </c>
      <c r="D628" s="1014" t="s">
        <v>1118</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1118</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1000</v>
      </c>
      <c r="F630" s="1015">
        <v>39801</v>
      </c>
      <c r="G630" s="1014" t="s">
        <v>284</v>
      </c>
      <c r="H630" s="1010">
        <v>35000000</v>
      </c>
      <c r="I630" s="1010">
        <v>0</v>
      </c>
      <c r="J630" s="1010">
        <v>42801933.329999998</v>
      </c>
      <c r="K630" s="1014" t="s">
        <v>1198</v>
      </c>
      <c r="L630" s="1010"/>
      <c r="M630" s="1010"/>
      <c r="N630" s="1011"/>
      <c r="O630" s="1010"/>
      <c r="P630" s="1010"/>
      <c r="Q630" s="1010"/>
      <c r="R630" s="1010"/>
      <c r="S630" s="1011"/>
    </row>
    <row r="631" spans="1:19">
      <c r="A631" s="1014" t="s">
        <v>1508</v>
      </c>
      <c r="B631" s="1014" t="s">
        <v>283</v>
      </c>
      <c r="C631" s="1014" t="s">
        <v>1509</v>
      </c>
      <c r="D631" s="1014" t="s">
        <v>1510</v>
      </c>
      <c r="E631" s="1014" t="s">
        <v>1000</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1000</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902</v>
      </c>
      <c r="C633" s="1014" t="s">
        <v>1512</v>
      </c>
      <c r="D633" s="1014" t="s">
        <v>1513</v>
      </c>
      <c r="E633" s="1014" t="s">
        <v>239</v>
      </c>
      <c r="F633" s="1015">
        <v>39976</v>
      </c>
      <c r="G633" s="1014" t="s">
        <v>285</v>
      </c>
      <c r="H633" s="1010">
        <v>4000000</v>
      </c>
      <c r="I633" s="1010">
        <v>0</v>
      </c>
      <c r="J633" s="1010">
        <v>4680205.5599999996</v>
      </c>
      <c r="K633" s="1014" t="s">
        <v>1198</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950</v>
      </c>
      <c r="F635" s="1015">
        <v>39843</v>
      </c>
      <c r="G635" s="1014" t="s">
        <v>285</v>
      </c>
      <c r="H635" s="1010">
        <v>8750000</v>
      </c>
      <c r="I635" s="1010">
        <v>0</v>
      </c>
      <c r="J635" s="1010">
        <v>10394872.560000001</v>
      </c>
      <c r="K635" s="1014" t="s">
        <v>1198</v>
      </c>
      <c r="L635" s="1010"/>
      <c r="M635" s="1010"/>
      <c r="N635" s="1011"/>
      <c r="O635" s="1010"/>
      <c r="P635" s="1010"/>
      <c r="Q635" s="1010"/>
      <c r="R635" s="1010"/>
      <c r="S635" s="1011"/>
    </row>
    <row r="636" spans="1:19">
      <c r="A636" s="1014" t="s">
        <v>1514</v>
      </c>
      <c r="B636" s="1014" t="s">
        <v>283</v>
      </c>
      <c r="C636" s="1014" t="s">
        <v>1515</v>
      </c>
      <c r="D636" s="1014" t="s">
        <v>1516</v>
      </c>
      <c r="E636" s="1014" t="s">
        <v>950</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907</v>
      </c>
      <c r="C637" s="1014" t="s">
        <v>1518</v>
      </c>
      <c r="D637" s="1014" t="s">
        <v>1519</v>
      </c>
      <c r="E637" s="1014" t="s">
        <v>6</v>
      </c>
      <c r="F637" s="1015">
        <v>39801</v>
      </c>
      <c r="G637" s="1014" t="s">
        <v>285</v>
      </c>
      <c r="H637" s="1010">
        <v>43000000</v>
      </c>
      <c r="I637" s="1010">
        <v>0</v>
      </c>
      <c r="J637" s="1010">
        <v>47294527.289999999</v>
      </c>
      <c r="K637" s="1014" t="s">
        <v>900</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1079</v>
      </c>
      <c r="C644" s="1014" t="s">
        <v>1521</v>
      </c>
      <c r="D644" s="1014" t="s">
        <v>1522</v>
      </c>
      <c r="E644" s="1014" t="s">
        <v>60</v>
      </c>
      <c r="F644" s="1015">
        <v>39843</v>
      </c>
      <c r="G644" s="1014" t="s">
        <v>285</v>
      </c>
      <c r="H644" s="1010">
        <v>4609000</v>
      </c>
      <c r="I644" s="1010">
        <v>0</v>
      </c>
      <c r="J644" s="1010">
        <v>9405391.2799999993</v>
      </c>
      <c r="K644" s="1014" t="s">
        <v>900</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907</v>
      </c>
      <c r="C650" s="1014" t="s">
        <v>1524</v>
      </c>
      <c r="D650" s="1014" t="s">
        <v>1525</v>
      </c>
      <c r="E650" s="1014" t="s">
        <v>105</v>
      </c>
      <c r="F650" s="1015">
        <v>39850</v>
      </c>
      <c r="G650" s="1014" t="s">
        <v>285</v>
      </c>
      <c r="H650" s="1010">
        <v>17000000</v>
      </c>
      <c r="I650" s="1010">
        <v>0</v>
      </c>
      <c r="J650" s="1010">
        <v>20119744.449999999</v>
      </c>
      <c r="K650" s="1014" t="s">
        <v>900</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921</v>
      </c>
      <c r="C655" s="1014" t="s">
        <v>1527</v>
      </c>
      <c r="D655" s="1014" t="s">
        <v>1528</v>
      </c>
      <c r="E655" s="1014" t="s">
        <v>1000</v>
      </c>
      <c r="F655" s="1015">
        <v>39955</v>
      </c>
      <c r="G655" s="1014" t="s">
        <v>924</v>
      </c>
      <c r="H655" s="1010">
        <v>2993000</v>
      </c>
      <c r="I655" s="1010">
        <v>0</v>
      </c>
      <c r="J655" s="1010">
        <v>3842376.65</v>
      </c>
      <c r="K655" s="1014" t="s">
        <v>900</v>
      </c>
      <c r="L655" s="1010"/>
      <c r="M655" s="1010"/>
      <c r="N655" s="1011"/>
      <c r="O655" s="1010"/>
      <c r="P655" s="1010"/>
      <c r="Q655" s="1010"/>
      <c r="R655" s="1010"/>
      <c r="S655" s="1011"/>
    </row>
    <row r="656" spans="1:19">
      <c r="A656" s="1014" t="s">
        <v>1526</v>
      </c>
      <c r="B656" s="1014" t="s">
        <v>283</v>
      </c>
      <c r="C656" s="1014" t="s">
        <v>1527</v>
      </c>
      <c r="D656" s="1014" t="s">
        <v>1528</v>
      </c>
      <c r="E656" s="1014" t="s">
        <v>1000</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1000</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1000</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907</v>
      </c>
      <c r="C659" s="1014" t="s">
        <v>1530</v>
      </c>
      <c r="D659" s="1014" t="s">
        <v>1531</v>
      </c>
      <c r="E659" s="1014" t="s">
        <v>60</v>
      </c>
      <c r="F659" s="1015">
        <v>39857</v>
      </c>
      <c r="G659" s="1014" t="s">
        <v>285</v>
      </c>
      <c r="H659" s="1010">
        <v>17243000</v>
      </c>
      <c r="I659" s="1010">
        <v>0</v>
      </c>
      <c r="J659" s="1010">
        <v>17573762.969999999</v>
      </c>
      <c r="K659" s="1014" t="s">
        <v>900</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1198</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1118</v>
      </c>
      <c r="E667" s="1014" t="s">
        <v>166</v>
      </c>
      <c r="F667" s="1015">
        <v>39878</v>
      </c>
      <c r="G667" s="1014" t="s">
        <v>285</v>
      </c>
      <c r="H667" s="1010">
        <v>11000000</v>
      </c>
      <c r="I667" s="1010">
        <v>0</v>
      </c>
      <c r="J667" s="1010">
        <v>15971339.07</v>
      </c>
      <c r="K667" s="1014" t="s">
        <v>1198</v>
      </c>
      <c r="L667" s="1010"/>
      <c r="M667" s="1010"/>
      <c r="N667" s="1011"/>
      <c r="O667" s="1010"/>
      <c r="P667" s="1010"/>
      <c r="Q667" s="1010"/>
      <c r="R667" s="1010"/>
      <c r="S667" s="1011"/>
    </row>
    <row r="668" spans="1:19">
      <c r="A668" s="1014" t="s">
        <v>1535</v>
      </c>
      <c r="B668" s="1014" t="s">
        <v>283</v>
      </c>
      <c r="C668" s="1014" t="s">
        <v>2968</v>
      </c>
      <c r="D668" s="1014" t="s">
        <v>1118</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907</v>
      </c>
      <c r="C669" s="1014" t="s">
        <v>1538</v>
      </c>
      <c r="D669" s="1014" t="s">
        <v>1539</v>
      </c>
      <c r="E669" s="1014" t="s">
        <v>950</v>
      </c>
      <c r="F669" s="1015">
        <v>39892</v>
      </c>
      <c r="G669" s="1014" t="s">
        <v>285</v>
      </c>
      <c r="H669" s="1010">
        <v>442000</v>
      </c>
      <c r="I669" s="1010">
        <v>0</v>
      </c>
      <c r="J669" s="1010">
        <v>500199.14</v>
      </c>
      <c r="K669" s="1014" t="s">
        <v>900</v>
      </c>
      <c r="L669" s="1010"/>
      <c r="M669" s="1010"/>
      <c r="N669" s="1011"/>
      <c r="O669" s="1010"/>
      <c r="P669" s="1010"/>
      <c r="Q669" s="1010"/>
      <c r="R669" s="1010"/>
      <c r="S669" s="1011"/>
    </row>
    <row r="670" spans="1:19">
      <c r="A670" s="1014" t="s">
        <v>1537</v>
      </c>
      <c r="B670" s="1014" t="s">
        <v>283</v>
      </c>
      <c r="C670" s="1014" t="s">
        <v>1538</v>
      </c>
      <c r="D670" s="1014" t="s">
        <v>1539</v>
      </c>
      <c r="E670" s="1014" t="s">
        <v>950</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950</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1198</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900</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921</v>
      </c>
      <c r="C678" s="1014" t="s">
        <v>1548</v>
      </c>
      <c r="D678" s="1014" t="s">
        <v>949</v>
      </c>
      <c r="E678" s="1014" t="s">
        <v>950</v>
      </c>
      <c r="F678" s="1015">
        <v>39983</v>
      </c>
      <c r="G678" s="1014" t="s">
        <v>924</v>
      </c>
      <c r="H678" s="1010">
        <v>12000000</v>
      </c>
      <c r="I678" s="1010">
        <v>0</v>
      </c>
      <c r="J678" s="1010">
        <v>15452669.34</v>
      </c>
      <c r="K678" s="1014" t="s">
        <v>900</v>
      </c>
      <c r="L678" s="1010"/>
      <c r="M678" s="1010"/>
      <c r="N678" s="1011"/>
      <c r="O678" s="1010"/>
      <c r="P678" s="1010"/>
      <c r="Q678" s="1010"/>
      <c r="R678" s="1010"/>
      <c r="S678" s="1011"/>
    </row>
    <row r="679" spans="1:19">
      <c r="A679" s="1014" t="s">
        <v>1547</v>
      </c>
      <c r="B679" s="1014" t="s">
        <v>283</v>
      </c>
      <c r="C679" s="1014" t="s">
        <v>1548</v>
      </c>
      <c r="D679" s="1014" t="s">
        <v>949</v>
      </c>
      <c r="E679" s="1014" t="s">
        <v>950</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949</v>
      </c>
      <c r="E680" s="1014" t="s">
        <v>950</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949</v>
      </c>
      <c r="E681" s="1014" t="s">
        <v>950</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949</v>
      </c>
      <c r="E682" s="1014" t="s">
        <v>950</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935</v>
      </c>
      <c r="C683" s="1014" t="s">
        <v>1550</v>
      </c>
      <c r="D683" s="1014" t="s">
        <v>1551</v>
      </c>
      <c r="E683" s="1014" t="s">
        <v>950</v>
      </c>
      <c r="F683" s="1015">
        <v>39892</v>
      </c>
      <c r="G683" s="1014" t="s">
        <v>285</v>
      </c>
      <c r="H683" s="1010">
        <v>700000</v>
      </c>
      <c r="I683" s="1010">
        <v>0</v>
      </c>
      <c r="J683" s="1010">
        <v>830173.67</v>
      </c>
      <c r="K683" s="1014" t="s">
        <v>1198</v>
      </c>
      <c r="L683" s="1010"/>
      <c r="M683" s="1010"/>
      <c r="N683" s="1011"/>
      <c r="O683" s="1010"/>
      <c r="P683" s="1010"/>
      <c r="Q683" s="1010"/>
      <c r="R683" s="1010"/>
      <c r="S683" s="1011"/>
    </row>
    <row r="684" spans="1:19">
      <c r="A684" s="1014" t="s">
        <v>1549</v>
      </c>
      <c r="B684" s="1014" t="s">
        <v>283</v>
      </c>
      <c r="C684" s="1014" t="s">
        <v>1550</v>
      </c>
      <c r="D684" s="1014" t="s">
        <v>1551</v>
      </c>
      <c r="E684" s="1014" t="s">
        <v>950</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1084</v>
      </c>
      <c r="C685" s="1014" t="s">
        <v>1553</v>
      </c>
      <c r="D685" s="1014" t="s">
        <v>1554</v>
      </c>
      <c r="E685" s="1014" t="s">
        <v>933</v>
      </c>
      <c r="F685" s="1015">
        <v>40176</v>
      </c>
      <c r="G685" s="1014" t="s">
        <v>924</v>
      </c>
      <c r="H685" s="1010">
        <v>3035000</v>
      </c>
      <c r="I685" s="1010">
        <v>0</v>
      </c>
      <c r="J685" s="1010">
        <v>804592.16</v>
      </c>
      <c r="K685" s="1014" t="s">
        <v>900</v>
      </c>
      <c r="L685" s="1010"/>
      <c r="M685" s="1010"/>
      <c r="N685" s="1011"/>
      <c r="O685" s="1010"/>
      <c r="P685" s="1010"/>
      <c r="Q685" s="1010"/>
      <c r="R685" s="1010"/>
      <c r="S685" s="1011"/>
    </row>
    <row r="686" spans="1:19">
      <c r="A686" s="1014" t="s">
        <v>1552</v>
      </c>
      <c r="B686" s="1014" t="s">
        <v>283</v>
      </c>
      <c r="C686" s="1014" t="s">
        <v>1553</v>
      </c>
      <c r="D686" s="1014" t="s">
        <v>1554</v>
      </c>
      <c r="E686" s="1014" t="s">
        <v>933</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907</v>
      </c>
      <c r="C687" s="1014" t="s">
        <v>1556</v>
      </c>
      <c r="D687" s="1014" t="s">
        <v>1118</v>
      </c>
      <c r="E687" s="1014" t="s">
        <v>166</v>
      </c>
      <c r="F687" s="1015">
        <v>39990</v>
      </c>
      <c r="G687" s="1014" t="s">
        <v>285</v>
      </c>
      <c r="H687" s="1010">
        <v>21042000</v>
      </c>
      <c r="I687" s="1010">
        <v>0</v>
      </c>
      <c r="J687" s="1010">
        <v>19836630.66</v>
      </c>
      <c r="K687" s="1014" t="s">
        <v>900</v>
      </c>
      <c r="L687" s="1010"/>
      <c r="M687" s="1010"/>
      <c r="N687" s="1011"/>
      <c r="O687" s="1010"/>
      <c r="P687" s="1010"/>
      <c r="Q687" s="1010"/>
      <c r="R687" s="1010"/>
      <c r="S687" s="1011"/>
    </row>
    <row r="688" spans="1:19">
      <c r="A688" s="1014" t="s">
        <v>1555</v>
      </c>
      <c r="B688" s="1014" t="s">
        <v>283</v>
      </c>
      <c r="C688" s="1014" t="s">
        <v>1556</v>
      </c>
      <c r="D688" s="1014" t="s">
        <v>1118</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1118</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935</v>
      </c>
      <c r="C690" s="1014" t="s">
        <v>1558</v>
      </c>
      <c r="D690" s="1014" t="s">
        <v>1371</v>
      </c>
      <c r="E690" s="1014" t="s">
        <v>1312</v>
      </c>
      <c r="F690" s="1015">
        <v>39801</v>
      </c>
      <c r="G690" s="1014" t="s">
        <v>285</v>
      </c>
      <c r="H690" s="1010">
        <v>9294000</v>
      </c>
      <c r="I690" s="1010">
        <v>0</v>
      </c>
      <c r="J690" s="1010">
        <v>11156234.25</v>
      </c>
      <c r="K690" s="1014" t="s">
        <v>1198</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907</v>
      </c>
      <c r="C692" s="1014" t="s">
        <v>1560</v>
      </c>
      <c r="D692" s="1014" t="s">
        <v>1561</v>
      </c>
      <c r="E692" s="1014" t="s">
        <v>153</v>
      </c>
      <c r="F692" s="1015">
        <v>39801</v>
      </c>
      <c r="G692" s="1014" t="s">
        <v>285</v>
      </c>
      <c r="H692" s="1010">
        <v>7289000</v>
      </c>
      <c r="I692" s="1010">
        <v>0</v>
      </c>
      <c r="J692" s="1010">
        <v>8441836.2599999998</v>
      </c>
      <c r="K692" s="1014" t="s">
        <v>900</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924</v>
      </c>
      <c r="H696" s="1010">
        <v>3942000</v>
      </c>
      <c r="I696" s="1010">
        <v>0</v>
      </c>
      <c r="J696" s="1010">
        <v>5404924.3499999996</v>
      </c>
      <c r="K696" s="1014" t="s">
        <v>1198</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1198</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974</v>
      </c>
      <c r="C701" s="1014" t="s">
        <v>1570</v>
      </c>
      <c r="D701" s="1014" t="s">
        <v>1571</v>
      </c>
      <c r="E701" s="1014" t="s">
        <v>153</v>
      </c>
      <c r="F701" s="1015">
        <v>40130</v>
      </c>
      <c r="G701" s="1014" t="s">
        <v>285</v>
      </c>
      <c r="H701" s="1010">
        <v>6657000</v>
      </c>
      <c r="I701" s="1010">
        <v>0</v>
      </c>
      <c r="J701" s="1010">
        <v>7220908.8300000001</v>
      </c>
      <c r="K701" s="1014" t="s">
        <v>900</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907</v>
      </c>
      <c r="C705" s="1014" t="s">
        <v>1573</v>
      </c>
      <c r="D705" s="1014" t="s">
        <v>1516</v>
      </c>
      <c r="E705" s="1014" t="s">
        <v>950</v>
      </c>
      <c r="F705" s="1015">
        <v>39801</v>
      </c>
      <c r="G705" s="1014" t="s">
        <v>285</v>
      </c>
      <c r="H705" s="1010">
        <v>36282000</v>
      </c>
      <c r="I705" s="1010">
        <v>0</v>
      </c>
      <c r="J705" s="1010">
        <v>40966780.82</v>
      </c>
      <c r="K705" s="1014" t="s">
        <v>900</v>
      </c>
      <c r="L705" s="1010"/>
      <c r="M705" s="1010"/>
      <c r="N705" s="1011"/>
      <c r="O705" s="1010"/>
      <c r="P705" s="1010"/>
      <c r="Q705" s="1010"/>
      <c r="R705" s="1010"/>
      <c r="S705" s="1011"/>
    </row>
    <row r="706" spans="1:19">
      <c r="A706" s="1014" t="s">
        <v>1572</v>
      </c>
      <c r="B706" s="1014" t="s">
        <v>283</v>
      </c>
      <c r="C706" s="1014" t="s">
        <v>1573</v>
      </c>
      <c r="D706" s="1014" t="s">
        <v>1516</v>
      </c>
      <c r="E706" s="1014" t="s">
        <v>950</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950</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950</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950</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950</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950</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950</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950</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900</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1198</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1198</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935</v>
      </c>
      <c r="C724" s="1014" t="s">
        <v>1583</v>
      </c>
      <c r="D724" s="1014" t="s">
        <v>1584</v>
      </c>
      <c r="E724" s="1014" t="s">
        <v>130</v>
      </c>
      <c r="F724" s="1015">
        <v>39857</v>
      </c>
      <c r="G724" s="1014" t="s">
        <v>285</v>
      </c>
      <c r="H724" s="1010">
        <v>5000000</v>
      </c>
      <c r="I724" s="1010">
        <v>0</v>
      </c>
      <c r="J724" s="1010">
        <v>5914597.3300000001</v>
      </c>
      <c r="K724" s="1014" t="s">
        <v>1198</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924</v>
      </c>
      <c r="H726" s="1010">
        <v>3742000</v>
      </c>
      <c r="I726" s="1010">
        <v>0</v>
      </c>
      <c r="J726" s="1010">
        <v>4487322.46</v>
      </c>
      <c r="K726" s="1014" t="s">
        <v>1198</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907</v>
      </c>
      <c r="C728" s="1014" t="s">
        <v>1590</v>
      </c>
      <c r="D728" s="1014" t="s">
        <v>1591</v>
      </c>
      <c r="E728" s="1014" t="s">
        <v>109</v>
      </c>
      <c r="F728" s="1015">
        <v>39955</v>
      </c>
      <c r="G728" s="1014" t="s">
        <v>285</v>
      </c>
      <c r="H728" s="1010">
        <v>1177000</v>
      </c>
      <c r="I728" s="1010">
        <v>0</v>
      </c>
      <c r="J728" s="1010">
        <v>1289436.3700000001</v>
      </c>
      <c r="K728" s="1014" t="s">
        <v>900</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907</v>
      </c>
      <c r="C733" s="1014" t="s">
        <v>1593</v>
      </c>
      <c r="D733" s="1014" t="s">
        <v>1594</v>
      </c>
      <c r="E733" s="1014" t="s">
        <v>60</v>
      </c>
      <c r="F733" s="1015">
        <v>39990</v>
      </c>
      <c r="G733" s="1014" t="s">
        <v>285</v>
      </c>
      <c r="H733" s="1010">
        <v>3422000</v>
      </c>
      <c r="I733" s="1010">
        <v>0</v>
      </c>
      <c r="J733" s="1010">
        <v>3003674.75</v>
      </c>
      <c r="K733" s="1014" t="s">
        <v>900</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924</v>
      </c>
      <c r="H737" s="1010">
        <v>50000000</v>
      </c>
      <c r="I737" s="1010">
        <v>0</v>
      </c>
      <c r="J737" s="1010">
        <v>65558530.560000002</v>
      </c>
      <c r="K737" s="1014" t="s">
        <v>1198</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1196</v>
      </c>
      <c r="C740" s="1014" t="s">
        <v>1599</v>
      </c>
      <c r="D740" s="1014" t="s">
        <v>1600</v>
      </c>
      <c r="E740" s="1014" t="s">
        <v>56</v>
      </c>
      <c r="F740" s="1015">
        <v>39885</v>
      </c>
      <c r="G740" s="1014" t="s">
        <v>7</v>
      </c>
      <c r="H740" s="1010">
        <v>17000000</v>
      </c>
      <c r="I740" s="1010">
        <v>0</v>
      </c>
      <c r="J740" s="1010">
        <v>18204166.780000001</v>
      </c>
      <c r="K740" s="1014" t="s">
        <v>1198</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955</v>
      </c>
      <c r="C742" s="1014" t="s">
        <v>1602</v>
      </c>
      <c r="D742" s="1014" t="s">
        <v>1603</v>
      </c>
      <c r="E742" s="1014" t="s">
        <v>105</v>
      </c>
      <c r="F742" s="1015">
        <v>39822</v>
      </c>
      <c r="G742" s="1014" t="s">
        <v>284</v>
      </c>
      <c r="H742" s="1010">
        <v>65000000</v>
      </c>
      <c r="I742" s="1010">
        <v>0</v>
      </c>
      <c r="J742" s="1010">
        <v>74518906.439999998</v>
      </c>
      <c r="K742" s="1014" t="s">
        <v>1198</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3063</v>
      </c>
      <c r="C745" s="1014" t="s">
        <v>1605</v>
      </c>
      <c r="D745" s="1014" t="s">
        <v>1606</v>
      </c>
      <c r="E745" s="1014" t="s">
        <v>1607</v>
      </c>
      <c r="F745" s="1015">
        <v>39829</v>
      </c>
      <c r="G745" s="1014" t="s">
        <v>284</v>
      </c>
      <c r="H745" s="1010">
        <v>400000000</v>
      </c>
      <c r="I745" s="1010">
        <v>0</v>
      </c>
      <c r="J745" s="1010">
        <v>237563497.81</v>
      </c>
      <c r="K745" s="1014" t="s">
        <v>900</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893</v>
      </c>
      <c r="C753" s="1014" t="s">
        <v>1609</v>
      </c>
      <c r="D753" s="1014" t="s">
        <v>1610</v>
      </c>
      <c r="E753" s="1014" t="s">
        <v>89</v>
      </c>
      <c r="F753" s="1015">
        <v>39864</v>
      </c>
      <c r="G753" s="1014" t="s">
        <v>285</v>
      </c>
      <c r="H753" s="1010">
        <v>7350000</v>
      </c>
      <c r="I753" s="1010">
        <v>0</v>
      </c>
      <c r="J753" s="1010">
        <v>9050516.5</v>
      </c>
      <c r="K753" s="1014" t="s">
        <v>1198</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935</v>
      </c>
      <c r="C756" s="1014" t="s">
        <v>1612</v>
      </c>
      <c r="D756" s="1014" t="s">
        <v>1613</v>
      </c>
      <c r="E756" s="1014" t="s">
        <v>1241</v>
      </c>
      <c r="F756" s="1015">
        <v>39850</v>
      </c>
      <c r="G756" s="1014" t="s">
        <v>285</v>
      </c>
      <c r="H756" s="1010">
        <v>3345000</v>
      </c>
      <c r="I756" s="1010">
        <v>0</v>
      </c>
      <c r="J756" s="1010">
        <v>3960105</v>
      </c>
      <c r="K756" s="1014" t="s">
        <v>1198</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935</v>
      </c>
      <c r="C758" s="1014" t="s">
        <v>1615</v>
      </c>
      <c r="D758" s="1014" t="s">
        <v>1616</v>
      </c>
      <c r="E758" s="1014" t="s">
        <v>89</v>
      </c>
      <c r="F758" s="1015">
        <v>39829</v>
      </c>
      <c r="G758" s="1014" t="s">
        <v>285</v>
      </c>
      <c r="H758" s="1010">
        <v>10000000</v>
      </c>
      <c r="I758" s="1010">
        <v>0</v>
      </c>
      <c r="J758" s="1010">
        <v>11941222.220000001</v>
      </c>
      <c r="K758" s="1014" t="s">
        <v>1198</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926</v>
      </c>
      <c r="C760" s="1014" t="s">
        <v>1618</v>
      </c>
      <c r="D760" s="1014" t="s">
        <v>1141</v>
      </c>
      <c r="E760" s="1014" t="s">
        <v>1000</v>
      </c>
      <c r="F760" s="1015">
        <v>39813</v>
      </c>
      <c r="G760" s="1014" t="s">
        <v>285</v>
      </c>
      <c r="H760" s="1010">
        <v>295400000</v>
      </c>
      <c r="I760" s="1010">
        <v>0</v>
      </c>
      <c r="J760" s="1010">
        <v>119071500.97</v>
      </c>
      <c r="K760" s="1014" t="s">
        <v>900</v>
      </c>
      <c r="L760" s="1010"/>
      <c r="M760" s="1010"/>
      <c r="N760" s="1011"/>
      <c r="O760" s="1010"/>
      <c r="P760" s="1010"/>
      <c r="Q760" s="1010"/>
      <c r="R760" s="1010"/>
      <c r="S760" s="1011"/>
    </row>
    <row r="761" spans="1:19">
      <c r="A761" s="1014" t="s">
        <v>1617</v>
      </c>
      <c r="B761" s="1014" t="s">
        <v>283</v>
      </c>
      <c r="C761" s="1014" t="s">
        <v>1618</v>
      </c>
      <c r="D761" s="1014" t="s">
        <v>1141</v>
      </c>
      <c r="E761" s="1014" t="s">
        <v>1000</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1141</v>
      </c>
      <c r="E762" s="1014" t="s">
        <v>1000</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1141</v>
      </c>
      <c r="E763" s="1014" t="s">
        <v>1000</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1141</v>
      </c>
      <c r="E764" s="1014" t="s">
        <v>1000</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1141</v>
      </c>
      <c r="E765" s="1014" t="s">
        <v>1000</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1141</v>
      </c>
      <c r="E766" s="1014" t="s">
        <v>1000</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1141</v>
      </c>
      <c r="E767" s="1014" t="s">
        <v>1000</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955</v>
      </c>
      <c r="C768" s="1014" t="s">
        <v>1620</v>
      </c>
      <c r="D768" s="1014" t="s">
        <v>1621</v>
      </c>
      <c r="E768" s="1014" t="s">
        <v>89</v>
      </c>
      <c r="F768" s="1015">
        <v>39878</v>
      </c>
      <c r="G768" s="1014" t="s">
        <v>284</v>
      </c>
      <c r="H768" s="1010">
        <v>100000000</v>
      </c>
      <c r="I768" s="1010">
        <v>0</v>
      </c>
      <c r="J768" s="1010">
        <v>112410898.89</v>
      </c>
      <c r="K768" s="1014" t="s">
        <v>1198</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1079</v>
      </c>
      <c r="C771" s="1014" t="s">
        <v>1623</v>
      </c>
      <c r="D771" s="1014" t="s">
        <v>1624</v>
      </c>
      <c r="E771" s="1014" t="s">
        <v>6</v>
      </c>
      <c r="F771" s="1015">
        <v>39913</v>
      </c>
      <c r="G771" s="1014" t="s">
        <v>284</v>
      </c>
      <c r="H771" s="1010">
        <v>2211000</v>
      </c>
      <c r="I771" s="1010">
        <v>0</v>
      </c>
      <c r="J771" s="1010">
        <v>4693275.6100000003</v>
      </c>
      <c r="K771" s="1014" t="s">
        <v>900</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955</v>
      </c>
      <c r="C776" s="1014" t="s">
        <v>1626</v>
      </c>
      <c r="D776" s="1014" t="s">
        <v>1627</v>
      </c>
      <c r="E776" s="1014" t="s">
        <v>6</v>
      </c>
      <c r="F776" s="1015">
        <v>39801</v>
      </c>
      <c r="G776" s="1014" t="s">
        <v>284</v>
      </c>
      <c r="H776" s="1010">
        <v>25000000</v>
      </c>
      <c r="I776" s="1010">
        <v>0</v>
      </c>
      <c r="J776" s="1010">
        <v>28810847.550000001</v>
      </c>
      <c r="K776" s="1014" t="s">
        <v>1198</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900</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1198</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900</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902</v>
      </c>
      <c r="C788" s="1014" t="s">
        <v>1637</v>
      </c>
      <c r="D788" s="1014" t="s">
        <v>1638</v>
      </c>
      <c r="E788" s="1014" t="s">
        <v>1276</v>
      </c>
      <c r="F788" s="1015">
        <v>39892</v>
      </c>
      <c r="G788" s="1014" t="s">
        <v>285</v>
      </c>
      <c r="H788" s="1010">
        <v>4500000</v>
      </c>
      <c r="I788" s="1010">
        <v>0</v>
      </c>
      <c r="J788" s="1010">
        <v>5339487.75</v>
      </c>
      <c r="K788" s="1014" t="s">
        <v>1198</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1198</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950</v>
      </c>
      <c r="F793" s="1015">
        <v>39948</v>
      </c>
      <c r="G793" s="1014" t="s">
        <v>285</v>
      </c>
      <c r="H793" s="1010">
        <v>14800000</v>
      </c>
      <c r="I793" s="1010">
        <v>0</v>
      </c>
      <c r="J793" s="1010">
        <v>19957763.300000001</v>
      </c>
      <c r="K793" s="1014" t="s">
        <v>1198</v>
      </c>
      <c r="L793" s="1010"/>
      <c r="M793" s="1010"/>
      <c r="N793" s="1011"/>
      <c r="O793" s="1010"/>
      <c r="P793" s="1010"/>
      <c r="Q793" s="1010"/>
      <c r="R793" s="1010"/>
      <c r="S793" s="1011"/>
    </row>
    <row r="794" spans="1:19">
      <c r="A794" s="1014" t="s">
        <v>1643</v>
      </c>
      <c r="B794" s="1014" t="s">
        <v>283</v>
      </c>
      <c r="C794" s="1014" t="s">
        <v>1645</v>
      </c>
      <c r="D794" s="1014" t="s">
        <v>1516</v>
      </c>
      <c r="E794" s="1014" t="s">
        <v>950</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896</v>
      </c>
      <c r="F795" s="1015">
        <v>39805</v>
      </c>
      <c r="G795" s="1014" t="s">
        <v>284</v>
      </c>
      <c r="H795" s="1010">
        <v>10685000</v>
      </c>
      <c r="I795" s="1010">
        <v>0</v>
      </c>
      <c r="J795" s="1010">
        <v>8499249.9199999999</v>
      </c>
      <c r="K795" s="1014" t="s">
        <v>900</v>
      </c>
      <c r="L795" s="1010"/>
      <c r="M795" s="1010"/>
      <c r="N795" s="1011"/>
      <c r="O795" s="1010"/>
      <c r="P795" s="1010"/>
      <c r="Q795" s="1010"/>
      <c r="R795" s="1010"/>
      <c r="S795" s="1011"/>
    </row>
    <row r="796" spans="1:19">
      <c r="A796" s="1014" t="s">
        <v>1646</v>
      </c>
      <c r="B796" s="1014" t="s">
        <v>283</v>
      </c>
      <c r="C796" s="1014" t="s">
        <v>1647</v>
      </c>
      <c r="D796" s="1014" t="s">
        <v>1648</v>
      </c>
      <c r="E796" s="1014" t="s">
        <v>896</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900</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926</v>
      </c>
      <c r="C800" s="1014" t="s">
        <v>1653</v>
      </c>
      <c r="D800" s="1014" t="s">
        <v>1654</v>
      </c>
      <c r="E800" s="1014" t="s">
        <v>89</v>
      </c>
      <c r="F800" s="1015">
        <v>40158</v>
      </c>
      <c r="G800" s="1014" t="s">
        <v>285</v>
      </c>
      <c r="H800" s="1010">
        <v>22000000</v>
      </c>
      <c r="I800" s="1010">
        <v>0</v>
      </c>
      <c r="J800" s="1010">
        <v>18252479.059999999</v>
      </c>
      <c r="K800" s="1014" t="s">
        <v>900</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900</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924</v>
      </c>
      <c r="H811" s="1010">
        <v>7500000</v>
      </c>
      <c r="I811" s="1010">
        <v>0</v>
      </c>
      <c r="J811" s="1010">
        <v>8514738.2100000009</v>
      </c>
      <c r="K811" s="1014" t="s">
        <v>1198</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893</v>
      </c>
      <c r="C813" s="1014" t="s">
        <v>1662</v>
      </c>
      <c r="D813" s="1014" t="s">
        <v>1663</v>
      </c>
      <c r="E813" s="1014" t="s">
        <v>905</v>
      </c>
      <c r="F813" s="1015">
        <v>39850</v>
      </c>
      <c r="G813" s="1014" t="s">
        <v>285</v>
      </c>
      <c r="H813" s="1010">
        <v>5000000</v>
      </c>
      <c r="I813" s="1010">
        <v>0</v>
      </c>
      <c r="J813" s="1010">
        <v>6074313</v>
      </c>
      <c r="K813" s="1014" t="s">
        <v>1198</v>
      </c>
      <c r="L813" s="1010"/>
      <c r="M813" s="1010"/>
      <c r="N813" s="1011"/>
      <c r="O813" s="1010"/>
      <c r="P813" s="1010"/>
      <c r="Q813" s="1010"/>
      <c r="R813" s="1010"/>
      <c r="S813" s="1011"/>
    </row>
    <row r="814" spans="1:19">
      <c r="A814" s="1014" t="s">
        <v>1661</v>
      </c>
      <c r="B814" s="1014" t="s">
        <v>283</v>
      </c>
      <c r="C814" s="1014" t="s">
        <v>1662</v>
      </c>
      <c r="D814" s="1014" t="s">
        <v>1663</v>
      </c>
      <c r="E814" s="1014" t="s">
        <v>905</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900</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1051</v>
      </c>
      <c r="C817" s="1014" t="s">
        <v>1667</v>
      </c>
      <c r="D817" s="1014" t="s">
        <v>1578</v>
      </c>
      <c r="E817" s="1014" t="s">
        <v>1234</v>
      </c>
      <c r="F817" s="1015">
        <v>39805</v>
      </c>
      <c r="G817" s="1014" t="s">
        <v>284</v>
      </c>
      <c r="H817" s="1010">
        <v>80000000</v>
      </c>
      <c r="I817" s="1010">
        <v>0</v>
      </c>
      <c r="J817" s="1010">
        <v>87644066.099999994</v>
      </c>
      <c r="K817" s="1014" t="s">
        <v>1198</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950</v>
      </c>
      <c r="F820" s="1015">
        <v>39976</v>
      </c>
      <c r="G820" s="1014" t="s">
        <v>924</v>
      </c>
      <c r="H820" s="1010">
        <v>3756000</v>
      </c>
      <c r="I820" s="1010">
        <v>0</v>
      </c>
      <c r="J820" s="1010">
        <v>4563280.34</v>
      </c>
      <c r="K820" s="1014" t="s">
        <v>1198</v>
      </c>
      <c r="L820" s="1010"/>
      <c r="M820" s="1010"/>
      <c r="N820" s="1011"/>
      <c r="O820" s="1010"/>
      <c r="P820" s="1010"/>
      <c r="Q820" s="1010"/>
      <c r="R820" s="1010"/>
      <c r="S820" s="1011"/>
    </row>
    <row r="821" spans="1:19">
      <c r="A821" s="1014" t="s">
        <v>1668</v>
      </c>
      <c r="B821" s="1014" t="s">
        <v>283</v>
      </c>
      <c r="C821" s="1014" t="s">
        <v>1669</v>
      </c>
      <c r="D821" s="1014" t="s">
        <v>1670</v>
      </c>
      <c r="E821" s="1014" t="s">
        <v>950</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900</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900</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900</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907</v>
      </c>
      <c r="C832" s="1014" t="s">
        <v>1679</v>
      </c>
      <c r="D832" s="1014" t="s">
        <v>1680</v>
      </c>
      <c r="E832" s="1014" t="s">
        <v>905</v>
      </c>
      <c r="F832" s="1015">
        <v>39871</v>
      </c>
      <c r="G832" s="1014" t="s">
        <v>285</v>
      </c>
      <c r="H832" s="1010">
        <v>7570000</v>
      </c>
      <c r="I832" s="1010">
        <v>0</v>
      </c>
      <c r="J832" s="1010">
        <v>8702021.25</v>
      </c>
      <c r="K832" s="1014" t="s">
        <v>900</v>
      </c>
      <c r="L832" s="1010"/>
      <c r="M832" s="1010"/>
      <c r="N832" s="1011"/>
      <c r="O832" s="1010"/>
      <c r="P832" s="1010"/>
      <c r="Q832" s="1010"/>
      <c r="R832" s="1010"/>
      <c r="S832" s="1011"/>
    </row>
    <row r="833" spans="1:19">
      <c r="A833" s="1014" t="s">
        <v>1678</v>
      </c>
      <c r="B833" s="1014" t="s">
        <v>283</v>
      </c>
      <c r="C833" s="1014" t="s">
        <v>1679</v>
      </c>
      <c r="D833" s="1014" t="s">
        <v>1680</v>
      </c>
      <c r="E833" s="1014" t="s">
        <v>905</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905</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905</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902</v>
      </c>
      <c r="C836" s="1014" t="s">
        <v>1682</v>
      </c>
      <c r="D836" s="1014" t="s">
        <v>1683</v>
      </c>
      <c r="E836" s="1014" t="s">
        <v>52</v>
      </c>
      <c r="F836" s="1015">
        <v>40053</v>
      </c>
      <c r="G836" s="1014" t="s">
        <v>285</v>
      </c>
      <c r="H836" s="1010">
        <v>20699000</v>
      </c>
      <c r="I836" s="1010">
        <v>0</v>
      </c>
      <c r="J836" s="1010">
        <v>24059476.66</v>
      </c>
      <c r="K836" s="1014" t="s">
        <v>1198</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1198</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1082</v>
      </c>
      <c r="F841" s="1015">
        <v>40053</v>
      </c>
      <c r="G841" s="1014" t="s">
        <v>7</v>
      </c>
      <c r="H841" s="1010">
        <v>3223000</v>
      </c>
      <c r="I841" s="1010">
        <v>0</v>
      </c>
      <c r="J841" s="1010">
        <v>2820256.96</v>
      </c>
      <c r="K841" s="1014" t="s">
        <v>900</v>
      </c>
      <c r="L841" s="1010"/>
      <c r="M841" s="1010"/>
      <c r="N841" s="1011"/>
      <c r="O841" s="1010"/>
      <c r="P841" s="1010"/>
      <c r="Q841" s="1010"/>
      <c r="R841" s="1010"/>
      <c r="S841" s="1011"/>
    </row>
    <row r="842" spans="1:19">
      <c r="A842" s="1014" t="s">
        <v>1687</v>
      </c>
      <c r="B842" s="1014" t="s">
        <v>283</v>
      </c>
      <c r="C842" s="1014" t="s">
        <v>1688</v>
      </c>
      <c r="D842" s="1014" t="s">
        <v>1689</v>
      </c>
      <c r="E842" s="1014" t="s">
        <v>1082</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1082</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1082</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926</v>
      </c>
      <c r="C845" s="1014" t="s">
        <v>1691</v>
      </c>
      <c r="D845" s="1014" t="s">
        <v>1692</v>
      </c>
      <c r="E845" s="1014" t="s">
        <v>19</v>
      </c>
      <c r="F845" s="1015">
        <v>39885</v>
      </c>
      <c r="G845" s="1014" t="s">
        <v>285</v>
      </c>
      <c r="H845" s="1010">
        <v>6398000</v>
      </c>
      <c r="I845" s="1010">
        <v>0</v>
      </c>
      <c r="J845" s="1010">
        <v>4118886.85</v>
      </c>
      <c r="K845" s="1014" t="s">
        <v>900</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1198</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1198</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893</v>
      </c>
      <c r="C853" s="1014" t="s">
        <v>1700</v>
      </c>
      <c r="D853" s="1014" t="s">
        <v>1701</v>
      </c>
      <c r="E853" s="1014" t="s">
        <v>217</v>
      </c>
      <c r="F853" s="1015">
        <v>39829</v>
      </c>
      <c r="G853" s="1014" t="s">
        <v>285</v>
      </c>
      <c r="H853" s="1010">
        <v>12000000</v>
      </c>
      <c r="I853" s="1010">
        <v>0</v>
      </c>
      <c r="J853" s="1010">
        <v>12837983.33</v>
      </c>
      <c r="K853" s="1014" t="s">
        <v>1198</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1198</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902</v>
      </c>
      <c r="C857" s="1014" t="s">
        <v>1707</v>
      </c>
      <c r="D857" s="1014" t="s">
        <v>1708</v>
      </c>
      <c r="E857" s="1014" t="s">
        <v>217</v>
      </c>
      <c r="F857" s="1015">
        <v>39857</v>
      </c>
      <c r="G857" s="1014" t="s">
        <v>285</v>
      </c>
      <c r="H857" s="1010">
        <v>4797000</v>
      </c>
      <c r="I857" s="1010">
        <v>0</v>
      </c>
      <c r="J857" s="1010">
        <v>5713865</v>
      </c>
      <c r="K857" s="1014" t="s">
        <v>1198</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1198</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1198</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907</v>
      </c>
      <c r="C865" s="1014" t="s">
        <v>1717</v>
      </c>
      <c r="D865" s="1014" t="s">
        <v>1718</v>
      </c>
      <c r="E865" s="1014" t="s">
        <v>246</v>
      </c>
      <c r="F865" s="1015">
        <v>39885</v>
      </c>
      <c r="G865" s="1014" t="s">
        <v>285</v>
      </c>
      <c r="H865" s="1010">
        <v>13900000</v>
      </c>
      <c r="I865" s="1010">
        <v>0</v>
      </c>
      <c r="J865" s="1010">
        <v>15329326.439999999</v>
      </c>
      <c r="K865" s="1014" t="s">
        <v>900</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902</v>
      </c>
      <c r="C867" s="1014" t="s">
        <v>1720</v>
      </c>
      <c r="D867" s="1014" t="s">
        <v>1721</v>
      </c>
      <c r="E867" s="1014" t="s">
        <v>52</v>
      </c>
      <c r="F867" s="1015">
        <v>39892</v>
      </c>
      <c r="G867" s="1014" t="s">
        <v>285</v>
      </c>
      <c r="H867" s="1010">
        <v>17836000</v>
      </c>
      <c r="I867" s="1010">
        <v>0</v>
      </c>
      <c r="J867" s="1010">
        <v>21033989.559999999</v>
      </c>
      <c r="K867" s="1014" t="s">
        <v>1198</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1051</v>
      </c>
      <c r="C869" s="1014" t="s">
        <v>1723</v>
      </c>
      <c r="D869" s="1014" t="s">
        <v>1724</v>
      </c>
      <c r="E869" s="1014" t="s">
        <v>56</v>
      </c>
      <c r="F869" s="1015">
        <v>39773</v>
      </c>
      <c r="G869" s="1014" t="s">
        <v>284</v>
      </c>
      <c r="H869" s="1010">
        <v>184011000</v>
      </c>
      <c r="I869" s="1010">
        <v>0</v>
      </c>
      <c r="J869" s="1010">
        <v>191464618</v>
      </c>
      <c r="K869" s="1014" t="s">
        <v>1198</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1015</v>
      </c>
      <c r="C872" s="1014" t="s">
        <v>1726</v>
      </c>
      <c r="D872" s="1014" t="s">
        <v>1727</v>
      </c>
      <c r="E872" s="1014" t="s">
        <v>6</v>
      </c>
      <c r="F872" s="1015">
        <v>39885</v>
      </c>
      <c r="G872" s="1014" t="s">
        <v>284</v>
      </c>
      <c r="H872" s="1010">
        <v>17390000</v>
      </c>
      <c r="I872" s="1010">
        <v>0</v>
      </c>
      <c r="J872" s="1010">
        <v>19943580.329999998</v>
      </c>
      <c r="K872" s="1014" t="s">
        <v>1198</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1198</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1079</v>
      </c>
      <c r="C880" s="1014" t="s">
        <v>1736</v>
      </c>
      <c r="D880" s="1014" t="s">
        <v>1737</v>
      </c>
      <c r="E880" s="1014" t="s">
        <v>239</v>
      </c>
      <c r="F880" s="1015">
        <v>39864</v>
      </c>
      <c r="G880" s="1014" t="s">
        <v>285</v>
      </c>
      <c r="H880" s="1010">
        <v>4579000</v>
      </c>
      <c r="I880" s="1010">
        <v>0</v>
      </c>
      <c r="J880" s="1010">
        <v>9948069.5800000001</v>
      </c>
      <c r="K880" s="1014" t="s">
        <v>900</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907</v>
      </c>
      <c r="C885" s="1014" t="s">
        <v>1739</v>
      </c>
      <c r="D885" s="1014" t="s">
        <v>1740</v>
      </c>
      <c r="E885" s="1014" t="s">
        <v>11</v>
      </c>
      <c r="F885" s="1015">
        <v>39878</v>
      </c>
      <c r="G885" s="1014" t="s">
        <v>285</v>
      </c>
      <c r="H885" s="1010">
        <v>15349000</v>
      </c>
      <c r="I885" s="1010">
        <v>0</v>
      </c>
      <c r="J885" s="1010">
        <v>12994059</v>
      </c>
      <c r="K885" s="1014" t="s">
        <v>900</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1198</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900</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900</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924</v>
      </c>
      <c r="H895" s="1010">
        <v>50000000</v>
      </c>
      <c r="I895" s="1010">
        <v>0</v>
      </c>
      <c r="J895" s="1010">
        <v>65432450.939999998</v>
      </c>
      <c r="K895" s="1014" t="s">
        <v>1198</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893</v>
      </c>
      <c r="C898" s="1014" t="s">
        <v>1756</v>
      </c>
      <c r="D898" s="1014" t="s">
        <v>895</v>
      </c>
      <c r="E898" s="1014" t="s">
        <v>896</v>
      </c>
      <c r="F898" s="1015">
        <v>39843</v>
      </c>
      <c r="G898" s="1014" t="s">
        <v>285</v>
      </c>
      <c r="H898" s="1010">
        <v>10900000</v>
      </c>
      <c r="I898" s="1010">
        <v>0</v>
      </c>
      <c r="J898" s="1010">
        <v>12263468.310000001</v>
      </c>
      <c r="K898" s="1014" t="s">
        <v>1198</v>
      </c>
      <c r="L898" s="1010"/>
      <c r="M898" s="1010"/>
      <c r="N898" s="1011"/>
      <c r="O898" s="1010"/>
      <c r="P898" s="1010"/>
      <c r="Q898" s="1010"/>
      <c r="R898" s="1010"/>
      <c r="S898" s="1011"/>
    </row>
    <row r="899" spans="1:19">
      <c r="A899" s="1014" t="s">
        <v>1755</v>
      </c>
      <c r="B899" s="1014" t="s">
        <v>283</v>
      </c>
      <c r="C899" s="1014" t="s">
        <v>1756</v>
      </c>
      <c r="D899" s="1014" t="s">
        <v>895</v>
      </c>
      <c r="E899" s="1014" t="s">
        <v>896</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907</v>
      </c>
      <c r="C900" s="1014" t="s">
        <v>1758</v>
      </c>
      <c r="D900" s="1014" t="s">
        <v>1759</v>
      </c>
      <c r="E900" s="1014" t="s">
        <v>933</v>
      </c>
      <c r="F900" s="1015">
        <v>39878</v>
      </c>
      <c r="G900" s="1014" t="s">
        <v>285</v>
      </c>
      <c r="H900" s="1010">
        <v>5500000</v>
      </c>
      <c r="I900" s="1010">
        <v>0</v>
      </c>
      <c r="J900" s="1010">
        <v>5359772.59</v>
      </c>
      <c r="K900" s="1014" t="s">
        <v>900</v>
      </c>
      <c r="L900" s="1010"/>
      <c r="M900" s="1010"/>
      <c r="N900" s="1011"/>
      <c r="O900" s="1010"/>
      <c r="P900" s="1010"/>
      <c r="Q900" s="1010"/>
      <c r="R900" s="1010"/>
      <c r="S900" s="1011"/>
    </row>
    <row r="901" spans="1:19">
      <c r="A901" s="1014" t="s">
        <v>1757</v>
      </c>
      <c r="B901" s="1014" t="s">
        <v>283</v>
      </c>
      <c r="C901" s="1014" t="s">
        <v>1758</v>
      </c>
      <c r="D901" s="1014" t="s">
        <v>1759</v>
      </c>
      <c r="E901" s="1014" t="s">
        <v>933</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933</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933</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933</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902</v>
      </c>
      <c r="C905" s="1014" t="s">
        <v>1761</v>
      </c>
      <c r="D905" s="1014" t="s">
        <v>1762</v>
      </c>
      <c r="E905" s="1014" t="s">
        <v>166</v>
      </c>
      <c r="F905" s="1015">
        <v>39878</v>
      </c>
      <c r="G905" s="1014" t="s">
        <v>285</v>
      </c>
      <c r="H905" s="1010">
        <v>13533000</v>
      </c>
      <c r="I905" s="1010">
        <v>0</v>
      </c>
      <c r="J905" s="1010">
        <v>16072389</v>
      </c>
      <c r="K905" s="1014" t="s">
        <v>1198</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921</v>
      </c>
      <c r="C907" s="1014" t="s">
        <v>1764</v>
      </c>
      <c r="D907" s="1014" t="s">
        <v>1721</v>
      </c>
      <c r="E907" s="1014" t="s">
        <v>52</v>
      </c>
      <c r="F907" s="1015">
        <v>39969</v>
      </c>
      <c r="G907" s="1014" t="s">
        <v>924</v>
      </c>
      <c r="H907" s="1010">
        <v>17969000</v>
      </c>
      <c r="I907" s="1010">
        <v>0</v>
      </c>
      <c r="J907" s="1010">
        <v>15304180.5</v>
      </c>
      <c r="K907" s="1014" t="s">
        <v>900</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893</v>
      </c>
      <c r="C910" s="1014" t="s">
        <v>1766</v>
      </c>
      <c r="D910" s="1014" t="s">
        <v>1386</v>
      </c>
      <c r="E910" s="1014" t="s">
        <v>6</v>
      </c>
      <c r="F910" s="1015">
        <v>39836</v>
      </c>
      <c r="G910" s="1014" t="s">
        <v>285</v>
      </c>
      <c r="H910" s="1010">
        <v>4900000</v>
      </c>
      <c r="I910" s="1010">
        <v>0</v>
      </c>
      <c r="J910" s="1010">
        <v>5211020.6900000004</v>
      </c>
      <c r="K910" s="1014" t="s">
        <v>1198</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969</v>
      </c>
      <c r="F912" s="1015">
        <v>39843</v>
      </c>
      <c r="G912" s="1014" t="s">
        <v>284</v>
      </c>
      <c r="H912" s="1010">
        <v>30000000</v>
      </c>
      <c r="I912" s="1010">
        <v>0</v>
      </c>
      <c r="J912" s="1010">
        <v>40183721.329999998</v>
      </c>
      <c r="K912" s="1014" t="s">
        <v>900</v>
      </c>
      <c r="L912" s="1010"/>
      <c r="M912" s="1010"/>
      <c r="N912" s="1011"/>
      <c r="O912" s="1010"/>
      <c r="P912" s="1010"/>
      <c r="Q912" s="1010"/>
      <c r="R912" s="1010"/>
      <c r="S912" s="1011"/>
    </row>
    <row r="913" spans="1:19">
      <c r="A913" s="1014" t="s">
        <v>1767</v>
      </c>
      <c r="B913" s="1014" t="s">
        <v>283</v>
      </c>
      <c r="C913" s="1014" t="s">
        <v>1768</v>
      </c>
      <c r="D913" s="1014" t="s">
        <v>1386</v>
      </c>
      <c r="E913" s="1014" t="s">
        <v>969</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969</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969</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969</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1198</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1079</v>
      </c>
      <c r="C919" s="1014" t="s">
        <v>1773</v>
      </c>
      <c r="D919" s="1014" t="s">
        <v>1037</v>
      </c>
      <c r="E919" s="1014" t="s">
        <v>933</v>
      </c>
      <c r="F919" s="1015">
        <v>39850</v>
      </c>
      <c r="G919" s="1014" t="s">
        <v>284</v>
      </c>
      <c r="H919" s="1010">
        <v>8559000</v>
      </c>
      <c r="I919" s="1010">
        <v>0</v>
      </c>
      <c r="J919" s="1010">
        <v>21142314.800000001</v>
      </c>
      <c r="K919" s="1014" t="s">
        <v>900</v>
      </c>
      <c r="L919" s="1010"/>
      <c r="M919" s="1010"/>
      <c r="N919" s="1011"/>
      <c r="O919" s="1010"/>
      <c r="P919" s="1010"/>
      <c r="Q919" s="1010"/>
      <c r="R919" s="1010"/>
      <c r="S919" s="1011"/>
    </row>
    <row r="920" spans="1:19">
      <c r="A920" s="1014" t="s">
        <v>1772</v>
      </c>
      <c r="B920" s="1014" t="s">
        <v>283</v>
      </c>
      <c r="C920" s="1014" t="s">
        <v>1773</v>
      </c>
      <c r="D920" s="1014" t="s">
        <v>1037</v>
      </c>
      <c r="E920" s="1014" t="s">
        <v>933</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1037</v>
      </c>
      <c r="E921" s="1014" t="s">
        <v>933</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1037</v>
      </c>
      <c r="E922" s="1014" t="s">
        <v>933</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1037</v>
      </c>
      <c r="E923" s="1014" t="s">
        <v>933</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1037</v>
      </c>
      <c r="E924" s="1014" t="s">
        <v>933</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1037</v>
      </c>
      <c r="E925" s="1014" t="s">
        <v>933</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1082</v>
      </c>
      <c r="F926" s="1015">
        <v>39843</v>
      </c>
      <c r="G926" s="1014" t="s">
        <v>284</v>
      </c>
      <c r="H926" s="1010">
        <v>33000000</v>
      </c>
      <c r="I926" s="1010">
        <v>0</v>
      </c>
      <c r="J926" s="1010">
        <v>38185560.049999997</v>
      </c>
      <c r="K926" s="1014" t="s">
        <v>900</v>
      </c>
      <c r="L926" s="1010"/>
      <c r="M926" s="1010"/>
      <c r="N926" s="1011"/>
      <c r="O926" s="1010"/>
      <c r="P926" s="1010"/>
      <c r="Q926" s="1010"/>
      <c r="R926" s="1010"/>
      <c r="S926" s="1011"/>
    </row>
    <row r="927" spans="1:19">
      <c r="A927" s="1014" t="s">
        <v>1774</v>
      </c>
      <c r="B927" s="1014" t="s">
        <v>283</v>
      </c>
      <c r="C927" s="1014" t="s">
        <v>1775</v>
      </c>
      <c r="D927" s="1014" t="s">
        <v>1776</v>
      </c>
      <c r="E927" s="1014" t="s">
        <v>1082</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1082</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1198</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1082</v>
      </c>
      <c r="F932" s="1015">
        <v>39843</v>
      </c>
      <c r="G932" s="1014" t="s">
        <v>284</v>
      </c>
      <c r="H932" s="1010">
        <v>266657000</v>
      </c>
      <c r="I932" s="1010">
        <v>0</v>
      </c>
      <c r="J932" s="1010">
        <v>277861053.94</v>
      </c>
      <c r="K932" s="1014" t="s">
        <v>900</v>
      </c>
      <c r="L932" s="1010"/>
      <c r="M932" s="1010"/>
      <c r="N932" s="1011"/>
      <c r="O932" s="1010"/>
      <c r="P932" s="1010"/>
      <c r="Q932" s="1010"/>
      <c r="R932" s="1010"/>
      <c r="S932" s="1011"/>
    </row>
    <row r="933" spans="1:19">
      <c r="A933" s="1014" t="s">
        <v>1780</v>
      </c>
      <c r="B933" s="1014" t="s">
        <v>283</v>
      </c>
      <c r="C933" s="1014" t="s">
        <v>1781</v>
      </c>
      <c r="D933" s="1014" t="s">
        <v>1603</v>
      </c>
      <c r="E933" s="1014" t="s">
        <v>1082</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1082</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1082</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1082</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1082</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896</v>
      </c>
      <c r="F938" s="1015">
        <v>40018</v>
      </c>
      <c r="G938" s="1014" t="s">
        <v>285</v>
      </c>
      <c r="H938" s="1010">
        <v>20471000</v>
      </c>
      <c r="I938" s="1010">
        <v>0</v>
      </c>
      <c r="J938" s="1010">
        <v>9180793.0800000001</v>
      </c>
      <c r="K938" s="1014" t="s">
        <v>900</v>
      </c>
      <c r="L938" s="1010"/>
      <c r="M938" s="1010"/>
      <c r="N938" s="1011"/>
      <c r="O938" s="1010"/>
      <c r="P938" s="1010"/>
      <c r="Q938" s="1010"/>
      <c r="R938" s="1010"/>
      <c r="S938" s="1011"/>
    </row>
    <row r="939" spans="1:19">
      <c r="A939" s="1014" t="s">
        <v>1782</v>
      </c>
      <c r="B939" s="1014" t="s">
        <v>283</v>
      </c>
      <c r="C939" s="1014" t="s">
        <v>1784</v>
      </c>
      <c r="D939" s="1014" t="s">
        <v>1785</v>
      </c>
      <c r="E939" s="1014" t="s">
        <v>896</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902</v>
      </c>
      <c r="C940" s="1014" t="s">
        <v>1787</v>
      </c>
      <c r="D940" s="1014" t="s">
        <v>1785</v>
      </c>
      <c r="E940" s="1014" t="s">
        <v>896</v>
      </c>
      <c r="F940" s="1015">
        <v>39864</v>
      </c>
      <c r="G940" s="1014" t="s">
        <v>285</v>
      </c>
      <c r="H940" s="1010">
        <v>9495000</v>
      </c>
      <c r="I940" s="1010">
        <v>0</v>
      </c>
      <c r="J940" s="1010">
        <v>11309750.5</v>
      </c>
      <c r="K940" s="1014" t="s">
        <v>1198</v>
      </c>
      <c r="L940" s="1010"/>
      <c r="M940" s="1010"/>
      <c r="N940" s="1011"/>
      <c r="O940" s="1010"/>
      <c r="P940" s="1010"/>
      <c r="Q940" s="1010"/>
      <c r="R940" s="1010"/>
      <c r="S940" s="1011"/>
    </row>
    <row r="941" spans="1:19">
      <c r="A941" s="1014" t="s">
        <v>1786</v>
      </c>
      <c r="B941" s="1014" t="s">
        <v>283</v>
      </c>
      <c r="C941" s="1014" t="s">
        <v>1787</v>
      </c>
      <c r="D941" s="1014" t="s">
        <v>1785</v>
      </c>
      <c r="E941" s="1014" t="s">
        <v>896</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1051</v>
      </c>
      <c r="C942" s="1014" t="s">
        <v>1789</v>
      </c>
      <c r="D942" s="1014" t="s">
        <v>1790</v>
      </c>
      <c r="E942" s="1014" t="s">
        <v>56</v>
      </c>
      <c r="F942" s="1015">
        <v>39801</v>
      </c>
      <c r="G942" s="1014" t="s">
        <v>284</v>
      </c>
      <c r="H942" s="1010">
        <v>70000000</v>
      </c>
      <c r="I942" s="1010">
        <v>0</v>
      </c>
      <c r="J942" s="1010">
        <v>73904166.659999996</v>
      </c>
      <c r="K942" s="1014" t="s">
        <v>1198</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935</v>
      </c>
      <c r="C945" s="1014" t="s">
        <v>1792</v>
      </c>
      <c r="D945" s="1014" t="s">
        <v>1793</v>
      </c>
      <c r="E945" s="1014" t="s">
        <v>6</v>
      </c>
      <c r="F945" s="1015">
        <v>39871</v>
      </c>
      <c r="G945" s="1014" t="s">
        <v>285</v>
      </c>
      <c r="H945" s="1010">
        <v>12000000</v>
      </c>
      <c r="I945" s="1010">
        <v>0</v>
      </c>
      <c r="J945" s="1010">
        <v>14267700</v>
      </c>
      <c r="K945" s="1014" t="s">
        <v>1198</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893</v>
      </c>
      <c r="C947" s="1014" t="s">
        <v>1795</v>
      </c>
      <c r="D947" s="1014" t="s">
        <v>1796</v>
      </c>
      <c r="E947" s="1014" t="s">
        <v>89</v>
      </c>
      <c r="F947" s="1015">
        <v>39948</v>
      </c>
      <c r="G947" s="1014" t="s">
        <v>285</v>
      </c>
      <c r="H947" s="1010">
        <v>15000000</v>
      </c>
      <c r="I947" s="1010">
        <v>0</v>
      </c>
      <c r="J947" s="1010">
        <v>18670291.670000002</v>
      </c>
      <c r="K947" s="1014" t="s">
        <v>1198</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935</v>
      </c>
      <c r="C951" s="1014" t="s">
        <v>1802</v>
      </c>
      <c r="D951" s="1014" t="s">
        <v>1803</v>
      </c>
      <c r="E951" s="1014" t="s">
        <v>1000</v>
      </c>
      <c r="F951" s="1015">
        <v>39906</v>
      </c>
      <c r="G951" s="1014" t="s">
        <v>285</v>
      </c>
      <c r="H951" s="1010">
        <v>3100000</v>
      </c>
      <c r="I951" s="1010">
        <v>0</v>
      </c>
      <c r="J951" s="1010">
        <v>3668927.67</v>
      </c>
      <c r="K951" s="1014" t="s">
        <v>1198</v>
      </c>
      <c r="L951" s="1010"/>
      <c r="M951" s="1010"/>
      <c r="N951" s="1011"/>
      <c r="O951" s="1010"/>
      <c r="P951" s="1010"/>
      <c r="Q951" s="1010"/>
      <c r="R951" s="1010"/>
      <c r="S951" s="1011"/>
    </row>
    <row r="952" spans="1:19">
      <c r="A952" s="1014" t="s">
        <v>1801</v>
      </c>
      <c r="B952" s="1014" t="s">
        <v>283</v>
      </c>
      <c r="C952" s="1014" t="s">
        <v>1802</v>
      </c>
      <c r="D952" s="1014" t="s">
        <v>1803</v>
      </c>
      <c r="E952" s="1014" t="s">
        <v>1000</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896</v>
      </c>
      <c r="F953" s="1015">
        <v>39787</v>
      </c>
      <c r="G953" s="1014" t="s">
        <v>284</v>
      </c>
      <c r="H953" s="1010">
        <v>5800000</v>
      </c>
      <c r="I953" s="1010">
        <v>0</v>
      </c>
      <c r="J953" s="1010">
        <v>273888.89</v>
      </c>
      <c r="K953" s="1014" t="s">
        <v>1101</v>
      </c>
      <c r="L953" s="1010"/>
      <c r="M953" s="1010"/>
      <c r="N953" s="1011"/>
      <c r="O953" s="1010"/>
      <c r="P953" s="1010"/>
      <c r="Q953" s="1010"/>
      <c r="R953" s="1010"/>
      <c r="S953" s="1011"/>
    </row>
    <row r="954" spans="1:19">
      <c r="A954" s="1014" t="s">
        <v>1804</v>
      </c>
      <c r="B954" s="1014" t="s">
        <v>283</v>
      </c>
      <c r="C954" s="1014" t="s">
        <v>1806</v>
      </c>
      <c r="D954" s="1014" t="s">
        <v>1807</v>
      </c>
      <c r="E954" s="1014" t="s">
        <v>896</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893</v>
      </c>
      <c r="C955" s="1014" t="s">
        <v>1809</v>
      </c>
      <c r="D955" s="1014" t="s">
        <v>1683</v>
      </c>
      <c r="E955" s="1014" t="s">
        <v>52</v>
      </c>
      <c r="F955" s="1015">
        <v>39836</v>
      </c>
      <c r="G955" s="1014" t="s">
        <v>285</v>
      </c>
      <c r="H955" s="1010">
        <v>3240000</v>
      </c>
      <c r="I955" s="1010">
        <v>0</v>
      </c>
      <c r="J955" s="1010">
        <v>3623721.5</v>
      </c>
      <c r="K955" s="1014" t="s">
        <v>1198</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907</v>
      </c>
      <c r="C958" s="1014" t="s">
        <v>1811</v>
      </c>
      <c r="D958" s="1014" t="s">
        <v>1187</v>
      </c>
      <c r="E958" s="1014" t="s">
        <v>1000</v>
      </c>
      <c r="F958" s="1015">
        <v>39955</v>
      </c>
      <c r="G958" s="1014" t="s">
        <v>285</v>
      </c>
      <c r="H958" s="1010">
        <v>5097000</v>
      </c>
      <c r="I958" s="1010">
        <v>0</v>
      </c>
      <c r="J958" s="1010">
        <v>4336183.67</v>
      </c>
      <c r="K958" s="1014" t="s">
        <v>900</v>
      </c>
      <c r="L958" s="1010"/>
      <c r="M958" s="1010"/>
      <c r="N958" s="1011"/>
      <c r="O958" s="1010"/>
      <c r="P958" s="1010"/>
      <c r="Q958" s="1010"/>
      <c r="R958" s="1010"/>
      <c r="S958" s="1011"/>
    </row>
    <row r="959" spans="1:19">
      <c r="A959" s="1014" t="s">
        <v>1810</v>
      </c>
      <c r="B959" s="1014" t="s">
        <v>283</v>
      </c>
      <c r="C959" s="1014" t="s">
        <v>1811</v>
      </c>
      <c r="D959" s="1014" t="s">
        <v>1187</v>
      </c>
      <c r="E959" s="1014" t="s">
        <v>1000</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1187</v>
      </c>
      <c r="E960" s="1014" t="s">
        <v>1000</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1187</v>
      </c>
      <c r="E961" s="1014" t="s">
        <v>1000</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924</v>
      </c>
      <c r="H962" s="1010">
        <v>3000000</v>
      </c>
      <c r="I962" s="1010">
        <v>0</v>
      </c>
      <c r="J962" s="1010">
        <v>4363022.95</v>
      </c>
      <c r="K962" s="1014" t="s">
        <v>900</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924</v>
      </c>
      <c r="H966" s="1010">
        <v>35000000</v>
      </c>
      <c r="I966" s="1010">
        <v>0</v>
      </c>
      <c r="J966" s="1010">
        <v>45796066.359999999</v>
      </c>
      <c r="K966" s="1014" t="s">
        <v>1198</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902</v>
      </c>
      <c r="C968" s="1014" t="s">
        <v>1819</v>
      </c>
      <c r="D968" s="1014" t="s">
        <v>1266</v>
      </c>
      <c r="E968" s="1014" t="s">
        <v>6</v>
      </c>
      <c r="F968" s="1015">
        <v>39836</v>
      </c>
      <c r="G968" s="1014" t="s">
        <v>285</v>
      </c>
      <c r="H968" s="1010">
        <v>1968000</v>
      </c>
      <c r="I968" s="1010">
        <v>0</v>
      </c>
      <c r="J968" s="1010">
        <v>2437100.33</v>
      </c>
      <c r="K968" s="1014" t="s">
        <v>1198</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924</v>
      </c>
      <c r="H970" s="1010">
        <v>3000000</v>
      </c>
      <c r="I970" s="1010">
        <v>0</v>
      </c>
      <c r="J970" s="1010">
        <v>3408191.65</v>
      </c>
      <c r="K970" s="1014" t="s">
        <v>1198</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1198</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907</v>
      </c>
      <c r="C976" s="1014" t="s">
        <v>1827</v>
      </c>
      <c r="D976" s="1014" t="s">
        <v>1828</v>
      </c>
      <c r="E976" s="1014" t="s">
        <v>19</v>
      </c>
      <c r="F976" s="1015">
        <v>39941</v>
      </c>
      <c r="G976" s="1014" t="s">
        <v>285</v>
      </c>
      <c r="H976" s="1010">
        <v>6000000</v>
      </c>
      <c r="I976" s="1010">
        <v>0</v>
      </c>
      <c r="J976" s="1010">
        <v>7260794.8700000001</v>
      </c>
      <c r="K976" s="1014" t="s">
        <v>1198</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893</v>
      </c>
      <c r="C978" s="1014" t="s">
        <v>1830</v>
      </c>
      <c r="D978" s="1014" t="s">
        <v>1305</v>
      </c>
      <c r="E978" s="1014" t="s">
        <v>19</v>
      </c>
      <c r="F978" s="1015">
        <v>39850</v>
      </c>
      <c r="G978" s="1014" t="s">
        <v>285</v>
      </c>
      <c r="H978" s="1010">
        <v>8700000</v>
      </c>
      <c r="I978" s="1010">
        <v>0</v>
      </c>
      <c r="J978" s="1010">
        <v>10096470.83</v>
      </c>
      <c r="K978" s="1014" t="s">
        <v>1198</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926</v>
      </c>
      <c r="C980" s="1014" t="s">
        <v>1832</v>
      </c>
      <c r="D980" s="1014" t="s">
        <v>1305</v>
      </c>
      <c r="E980" s="1014" t="s">
        <v>19</v>
      </c>
      <c r="F980" s="1015">
        <v>39934</v>
      </c>
      <c r="G980" s="1014" t="s">
        <v>285</v>
      </c>
      <c r="H980" s="1010">
        <v>4500000</v>
      </c>
      <c r="I980" s="1010">
        <v>0</v>
      </c>
      <c r="J980" s="1010">
        <v>1576457.5</v>
      </c>
      <c r="K980" s="1014" t="s">
        <v>900</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907</v>
      </c>
      <c r="C983" s="1014" t="s">
        <v>1834</v>
      </c>
      <c r="D983" s="1014" t="s">
        <v>1835</v>
      </c>
      <c r="E983" s="1014" t="s">
        <v>60</v>
      </c>
      <c r="F983" s="1015">
        <v>39878</v>
      </c>
      <c r="G983" s="1014" t="s">
        <v>285</v>
      </c>
      <c r="H983" s="1010">
        <v>4967000</v>
      </c>
      <c r="I983" s="1010">
        <v>0</v>
      </c>
      <c r="J983" s="1010">
        <v>5699100.75</v>
      </c>
      <c r="K983" s="1014" t="s">
        <v>900</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1198</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900</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902</v>
      </c>
      <c r="C994" s="1014" t="s">
        <v>1846</v>
      </c>
      <c r="D994" s="1014" t="s">
        <v>1847</v>
      </c>
      <c r="E994" s="1014" t="s">
        <v>941</v>
      </c>
      <c r="F994" s="1015">
        <v>39927</v>
      </c>
      <c r="G994" s="1014" t="s">
        <v>285</v>
      </c>
      <c r="H994" s="1010">
        <v>4000000</v>
      </c>
      <c r="I994" s="1010">
        <v>0</v>
      </c>
      <c r="J994" s="1010">
        <v>4717144.78</v>
      </c>
      <c r="K994" s="1014" t="s">
        <v>1198</v>
      </c>
      <c r="L994" s="1010"/>
      <c r="M994" s="1010"/>
      <c r="N994" s="1011"/>
      <c r="O994" s="1010"/>
      <c r="P994" s="1010"/>
      <c r="Q994" s="1010"/>
      <c r="R994" s="1010"/>
      <c r="S994" s="1011"/>
    </row>
    <row r="995" spans="1:19">
      <c r="A995" s="1014" t="s">
        <v>1845</v>
      </c>
      <c r="B995" s="1014" t="s">
        <v>283</v>
      </c>
      <c r="C995" s="1014" t="s">
        <v>1846</v>
      </c>
      <c r="D995" s="1014" t="s">
        <v>1847</v>
      </c>
      <c r="E995" s="1014" t="s">
        <v>941</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924</v>
      </c>
      <c r="H996" s="1010">
        <v>2443320</v>
      </c>
      <c r="I996" s="1010">
        <v>0</v>
      </c>
      <c r="J996" s="1010">
        <v>3868471.61</v>
      </c>
      <c r="K996" s="1014" t="s">
        <v>1198</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3064</v>
      </c>
      <c r="C998" s="1014" t="s">
        <v>1852</v>
      </c>
      <c r="D998" s="1014" t="s">
        <v>1853</v>
      </c>
      <c r="E998" s="1014" t="s">
        <v>933</v>
      </c>
      <c r="F998" s="1015">
        <v>39962</v>
      </c>
      <c r="G998" s="1014" t="s">
        <v>285</v>
      </c>
      <c r="H998" s="1010">
        <v>3076000</v>
      </c>
      <c r="I998" s="1010">
        <v>0</v>
      </c>
      <c r="J998" s="1010">
        <v>3928001.3</v>
      </c>
      <c r="K998" s="1014" t="s">
        <v>900</v>
      </c>
      <c r="L998" s="1010"/>
      <c r="M998" s="1010"/>
      <c r="N998" s="1011"/>
      <c r="O998" s="1010"/>
      <c r="P998" s="1010"/>
      <c r="Q998" s="1010"/>
      <c r="R998" s="1010"/>
      <c r="S998" s="1011"/>
    </row>
    <row r="999" spans="1:19">
      <c r="A999" s="1014" t="s">
        <v>1851</v>
      </c>
      <c r="B999" s="1014" t="s">
        <v>283</v>
      </c>
      <c r="C999" s="1014" t="s">
        <v>1852</v>
      </c>
      <c r="D999" s="1014" t="s">
        <v>1853</v>
      </c>
      <c r="E999" s="1014" t="s">
        <v>933</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881</v>
      </c>
      <c r="C1000" s="1014" t="s">
        <v>1855</v>
      </c>
      <c r="D1000" s="1014" t="s">
        <v>1043</v>
      </c>
      <c r="E1000" s="1014" t="s">
        <v>11</v>
      </c>
      <c r="F1000" s="1015">
        <v>39822</v>
      </c>
      <c r="G1000" s="1014" t="s">
        <v>284</v>
      </c>
      <c r="H1000" s="1010">
        <v>9000000</v>
      </c>
      <c r="I1000" s="1010">
        <v>0</v>
      </c>
      <c r="J1000" s="1010">
        <v>17625917.079999998</v>
      </c>
      <c r="K1000" s="1014" t="s">
        <v>1198</v>
      </c>
      <c r="L1000" s="1010"/>
      <c r="M1000" s="1010"/>
      <c r="N1000" s="1011"/>
      <c r="O1000" s="1010"/>
      <c r="P1000" s="1010"/>
      <c r="Q1000" s="1010"/>
      <c r="R1000" s="1010"/>
      <c r="S1000" s="1011"/>
    </row>
    <row r="1001" spans="1:19">
      <c r="A1001" s="1014" t="s">
        <v>1854</v>
      </c>
      <c r="B1001" s="1014" t="s">
        <v>283</v>
      </c>
      <c r="C1001" s="1014" t="s">
        <v>1855</v>
      </c>
      <c r="D1001" s="1014" t="s">
        <v>1043</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1043</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924</v>
      </c>
      <c r="H1003" s="1010">
        <v>8400000</v>
      </c>
      <c r="I1003" s="1010">
        <v>0</v>
      </c>
      <c r="J1003" s="1010">
        <v>11306571.15</v>
      </c>
      <c r="K1003" s="1014" t="s">
        <v>900</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955</v>
      </c>
      <c r="C1007" s="1014" t="s">
        <v>1860</v>
      </c>
      <c r="D1007" s="1014" t="s">
        <v>1861</v>
      </c>
      <c r="E1007" s="1014" t="s">
        <v>1000</v>
      </c>
      <c r="F1007" s="1015">
        <v>39787</v>
      </c>
      <c r="G1007" s="1014" t="s">
        <v>284</v>
      </c>
      <c r="H1007" s="1010">
        <v>58000000</v>
      </c>
      <c r="I1007" s="1010">
        <v>0</v>
      </c>
      <c r="J1007" s="1010">
        <v>72274419.560000002</v>
      </c>
      <c r="K1007" s="1014" t="s">
        <v>1198</v>
      </c>
      <c r="L1007" s="1010"/>
      <c r="M1007" s="1010"/>
      <c r="N1007" s="1011"/>
      <c r="O1007" s="1010"/>
      <c r="P1007" s="1010"/>
      <c r="Q1007" s="1010"/>
      <c r="R1007" s="1010"/>
      <c r="S1007" s="1011"/>
    </row>
    <row r="1008" spans="1:19">
      <c r="A1008" s="1014" t="s">
        <v>1859</v>
      </c>
      <c r="B1008" s="1014" t="s">
        <v>283</v>
      </c>
      <c r="C1008" s="1014" t="s">
        <v>1860</v>
      </c>
      <c r="D1008" s="1014" t="s">
        <v>1861</v>
      </c>
      <c r="E1008" s="1014" t="s">
        <v>1000</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1000</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900</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893</v>
      </c>
      <c r="C1012" s="1014" t="s">
        <v>1866</v>
      </c>
      <c r="D1012" s="1014" t="s">
        <v>1867</v>
      </c>
      <c r="E1012" s="1014" t="s">
        <v>1868</v>
      </c>
      <c r="F1012" s="1015">
        <v>39871</v>
      </c>
      <c r="G1012" s="1014" t="s">
        <v>285</v>
      </c>
      <c r="H1012" s="1010">
        <v>2400000</v>
      </c>
      <c r="I1012" s="1010">
        <v>0</v>
      </c>
      <c r="J1012" s="1010">
        <v>3036021.12</v>
      </c>
      <c r="K1012" s="1014" t="s">
        <v>1198</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893</v>
      </c>
      <c r="C1016" s="1014" t="s">
        <v>1870</v>
      </c>
      <c r="D1016" s="1014" t="s">
        <v>1871</v>
      </c>
      <c r="E1016" s="1014" t="s">
        <v>1000</v>
      </c>
      <c r="F1016" s="1015">
        <v>39871</v>
      </c>
      <c r="G1016" s="1014" t="s">
        <v>285</v>
      </c>
      <c r="H1016" s="1010">
        <v>651000</v>
      </c>
      <c r="I1016" s="1010">
        <v>0</v>
      </c>
      <c r="J1016" s="1010">
        <v>733037.33</v>
      </c>
      <c r="K1016" s="1014" t="s">
        <v>1198</v>
      </c>
      <c r="L1016" s="1010"/>
      <c r="M1016" s="1010"/>
      <c r="N1016" s="1011"/>
      <c r="O1016" s="1010"/>
      <c r="P1016" s="1010"/>
      <c r="Q1016" s="1010"/>
      <c r="R1016" s="1010"/>
      <c r="S1016" s="1011"/>
    </row>
    <row r="1017" spans="1:19">
      <c r="A1017" s="1014" t="s">
        <v>1869</v>
      </c>
      <c r="B1017" s="1014" t="s">
        <v>283</v>
      </c>
      <c r="C1017" s="1014" t="s">
        <v>1870</v>
      </c>
      <c r="D1017" s="1014" t="s">
        <v>1871</v>
      </c>
      <c r="E1017" s="1014" t="s">
        <v>1000</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926</v>
      </c>
      <c r="C1018" s="1014" t="s">
        <v>1873</v>
      </c>
      <c r="D1018" s="1014" t="s">
        <v>1874</v>
      </c>
      <c r="E1018" s="1014" t="s">
        <v>11</v>
      </c>
      <c r="F1018" s="1015">
        <v>39843</v>
      </c>
      <c r="G1018" s="1014" t="s">
        <v>285</v>
      </c>
      <c r="H1018" s="1010">
        <v>9993000</v>
      </c>
      <c r="I1018" s="1010">
        <v>0</v>
      </c>
      <c r="J1018" s="1010">
        <v>13693111.07</v>
      </c>
      <c r="K1018" s="1014" t="s">
        <v>1198</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1000</v>
      </c>
      <c r="F1022" s="1015">
        <v>39857</v>
      </c>
      <c r="G1022" s="1014" t="s">
        <v>285</v>
      </c>
      <c r="H1022" s="1010">
        <v>825000</v>
      </c>
      <c r="I1022" s="1010">
        <v>0</v>
      </c>
      <c r="J1022" s="1010">
        <v>45190</v>
      </c>
      <c r="K1022" s="1014" t="s">
        <v>1101</v>
      </c>
      <c r="L1022" s="1010"/>
      <c r="M1022" s="1010"/>
      <c r="N1022" s="1011"/>
      <c r="O1022" s="1010"/>
      <c r="P1022" s="1010"/>
      <c r="Q1022" s="1010"/>
      <c r="R1022" s="1010"/>
      <c r="S1022" s="1011"/>
    </row>
    <row r="1023" spans="1:19">
      <c r="A1023" s="1014" t="s">
        <v>1875</v>
      </c>
      <c r="B1023" s="1014" t="s">
        <v>283</v>
      </c>
      <c r="C1023" s="1014" t="s">
        <v>1877</v>
      </c>
      <c r="D1023" s="1014" t="s">
        <v>1878</v>
      </c>
      <c r="E1023" s="1014" t="s">
        <v>1000</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935</v>
      </c>
      <c r="C1024" s="1014" t="s">
        <v>1880</v>
      </c>
      <c r="D1024" s="1014" t="s">
        <v>1881</v>
      </c>
      <c r="E1024" s="1014" t="s">
        <v>1276</v>
      </c>
      <c r="F1024" s="1015">
        <v>39864</v>
      </c>
      <c r="G1024" s="1014" t="s">
        <v>285</v>
      </c>
      <c r="H1024" s="1010">
        <v>6920000</v>
      </c>
      <c r="I1024" s="1010">
        <v>0</v>
      </c>
      <c r="J1024" s="1010">
        <v>8235040.3300000001</v>
      </c>
      <c r="K1024" s="1014" t="s">
        <v>1198</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1198</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1000</v>
      </c>
      <c r="F1028" s="1015">
        <v>39843</v>
      </c>
      <c r="G1028" s="1014" t="s">
        <v>284</v>
      </c>
      <c r="H1028" s="1010">
        <v>17000000</v>
      </c>
      <c r="I1028" s="1010">
        <v>0</v>
      </c>
      <c r="J1028" s="1010">
        <v>21887871.440000001</v>
      </c>
      <c r="K1028" s="1014" t="s">
        <v>900</v>
      </c>
      <c r="L1028" s="1010"/>
      <c r="M1028" s="1010"/>
      <c r="N1028" s="1011"/>
      <c r="O1028" s="1010"/>
      <c r="P1028" s="1010"/>
      <c r="Q1028" s="1010"/>
      <c r="R1028" s="1010"/>
      <c r="S1028" s="1011"/>
    </row>
    <row r="1029" spans="1:19">
      <c r="A1029" s="1014" t="s">
        <v>1885</v>
      </c>
      <c r="B1029" s="1014" t="s">
        <v>283</v>
      </c>
      <c r="C1029" s="1014" t="s">
        <v>1886</v>
      </c>
      <c r="D1029" s="1014" t="s">
        <v>1861</v>
      </c>
      <c r="E1029" s="1014" t="s">
        <v>1000</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1000</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1000</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1000</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1000</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896</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896</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935</v>
      </c>
      <c r="C1036" s="1014" t="s">
        <v>1892</v>
      </c>
      <c r="D1036" s="1014" t="s">
        <v>1893</v>
      </c>
      <c r="E1036" s="1014" t="s">
        <v>896</v>
      </c>
      <c r="F1036" s="1015">
        <v>39990</v>
      </c>
      <c r="G1036" s="1014" t="s">
        <v>285</v>
      </c>
      <c r="H1036" s="1010">
        <v>7500000</v>
      </c>
      <c r="I1036" s="1010">
        <v>0</v>
      </c>
      <c r="J1036" s="1010">
        <v>8751541.6300000008</v>
      </c>
      <c r="K1036" s="1014" t="s">
        <v>1198</v>
      </c>
      <c r="L1036" s="1010"/>
      <c r="M1036" s="1010"/>
      <c r="N1036" s="1011"/>
      <c r="O1036" s="1010"/>
      <c r="P1036" s="1010"/>
      <c r="Q1036" s="1010"/>
      <c r="R1036" s="1010"/>
      <c r="S1036" s="1011"/>
    </row>
    <row r="1037" spans="1:19">
      <c r="A1037" s="1014" t="s">
        <v>1891</v>
      </c>
      <c r="B1037" s="1014" t="s">
        <v>283</v>
      </c>
      <c r="C1037" s="1014" t="s">
        <v>1892</v>
      </c>
      <c r="D1037" s="1014" t="s">
        <v>1893</v>
      </c>
      <c r="E1037" s="1014" t="s">
        <v>896</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893</v>
      </c>
      <c r="C1038" s="1014" t="s">
        <v>1895</v>
      </c>
      <c r="D1038" s="1014" t="s">
        <v>1896</v>
      </c>
      <c r="E1038" s="1014" t="s">
        <v>19</v>
      </c>
      <c r="F1038" s="1015">
        <v>39864</v>
      </c>
      <c r="G1038" s="1014" t="s">
        <v>285</v>
      </c>
      <c r="H1038" s="1010">
        <v>7000000</v>
      </c>
      <c r="I1038" s="1010">
        <v>0</v>
      </c>
      <c r="J1038" s="1010">
        <v>8169165.8899999997</v>
      </c>
      <c r="K1038" s="1014" t="s">
        <v>1198</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3065</v>
      </c>
      <c r="D1040" s="1014" t="s">
        <v>1899</v>
      </c>
      <c r="E1040" s="1014" t="s">
        <v>246</v>
      </c>
      <c r="F1040" s="1015">
        <v>39813</v>
      </c>
      <c r="G1040" s="1014" t="s">
        <v>284</v>
      </c>
      <c r="H1040" s="1010">
        <v>80347000</v>
      </c>
      <c r="I1040" s="1010">
        <v>0</v>
      </c>
      <c r="J1040" s="1010">
        <v>7461608.79</v>
      </c>
      <c r="K1040" s="1014" t="s">
        <v>900</v>
      </c>
      <c r="L1040" s="1010"/>
      <c r="M1040" s="1010"/>
      <c r="N1040" s="1011"/>
      <c r="O1040" s="1010"/>
      <c r="P1040" s="1010"/>
      <c r="Q1040" s="1010"/>
      <c r="R1040" s="1010"/>
      <c r="S1040" s="1011"/>
    </row>
    <row r="1041" spans="1:19">
      <c r="A1041" s="1014" t="s">
        <v>1897</v>
      </c>
      <c r="B1041" s="1014" t="s">
        <v>283</v>
      </c>
      <c r="C1041" s="1014" t="s">
        <v>3065</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3065</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3066</v>
      </c>
      <c r="C1043" s="1014" t="s">
        <v>1901</v>
      </c>
      <c r="D1043" s="1014" t="s">
        <v>1064</v>
      </c>
      <c r="E1043" s="1014" t="s">
        <v>969</v>
      </c>
      <c r="F1043" s="1015">
        <v>40011</v>
      </c>
      <c r="G1043" s="1014" t="s">
        <v>7</v>
      </c>
      <c r="H1043" s="1010">
        <v>6800000</v>
      </c>
      <c r="I1043" s="1010">
        <v>6800000</v>
      </c>
      <c r="J1043" s="1010">
        <v>2555361.4700000002</v>
      </c>
      <c r="K1043" s="1014" t="s">
        <v>929</v>
      </c>
      <c r="L1043" s="1010"/>
      <c r="M1043" s="1010"/>
      <c r="N1043" s="1011"/>
      <c r="O1043" s="1010"/>
      <c r="P1043" s="1010"/>
      <c r="Q1043" s="1010"/>
      <c r="R1043" s="1010"/>
      <c r="S1043" s="1011"/>
    </row>
    <row r="1044" spans="1:19">
      <c r="A1044" s="1014" t="s">
        <v>1902</v>
      </c>
      <c r="B1044" s="1014" t="s">
        <v>893</v>
      </c>
      <c r="C1044" s="1014" t="s">
        <v>1903</v>
      </c>
      <c r="D1044" s="1014" t="s">
        <v>1904</v>
      </c>
      <c r="E1044" s="1014" t="s">
        <v>950</v>
      </c>
      <c r="F1044" s="1015">
        <v>39885</v>
      </c>
      <c r="G1044" s="1014" t="s">
        <v>285</v>
      </c>
      <c r="H1044" s="1010">
        <v>425000</v>
      </c>
      <c r="I1044" s="1010">
        <v>0</v>
      </c>
      <c r="J1044" s="1010">
        <v>487524.22</v>
      </c>
      <c r="K1044" s="1014" t="s">
        <v>1198</v>
      </c>
      <c r="L1044" s="1010"/>
      <c r="M1044" s="1010"/>
      <c r="N1044" s="1011"/>
      <c r="O1044" s="1010"/>
      <c r="P1044" s="1010"/>
      <c r="Q1044" s="1010"/>
      <c r="R1044" s="1010"/>
      <c r="S1044" s="1011"/>
    </row>
    <row r="1045" spans="1:19">
      <c r="A1045" s="1014" t="s">
        <v>1902</v>
      </c>
      <c r="B1045" s="1014" t="s">
        <v>283</v>
      </c>
      <c r="C1045" s="1014" t="s">
        <v>1903</v>
      </c>
      <c r="D1045" s="1014" t="s">
        <v>1904</v>
      </c>
      <c r="E1045" s="1014" t="s">
        <v>950</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1000</v>
      </c>
      <c r="F1046" s="1015">
        <v>39801</v>
      </c>
      <c r="G1046" s="1014" t="s">
        <v>284</v>
      </c>
      <c r="H1046" s="1010">
        <v>30255000</v>
      </c>
      <c r="I1046" s="1010">
        <v>0</v>
      </c>
      <c r="J1046" s="1010">
        <v>36849504.670000002</v>
      </c>
      <c r="K1046" s="1014" t="s">
        <v>1198</v>
      </c>
      <c r="L1046" s="1010"/>
      <c r="M1046" s="1010"/>
      <c r="N1046" s="1011"/>
      <c r="O1046" s="1010"/>
      <c r="P1046" s="1010"/>
      <c r="Q1046" s="1010"/>
      <c r="R1046" s="1010"/>
      <c r="S1046" s="1011"/>
    </row>
    <row r="1047" spans="1:19">
      <c r="A1047" s="1014" t="s">
        <v>1905</v>
      </c>
      <c r="B1047" s="1014" t="s">
        <v>283</v>
      </c>
      <c r="C1047" s="1014" t="s">
        <v>1906</v>
      </c>
      <c r="D1047" s="1014" t="s">
        <v>1907</v>
      </c>
      <c r="E1047" s="1014" t="s">
        <v>1000</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1000</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1000</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900</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974</v>
      </c>
      <c r="C1052" s="1014" t="s">
        <v>1912</v>
      </c>
      <c r="D1052" s="1014" t="s">
        <v>1913</v>
      </c>
      <c r="E1052" s="1014" t="s">
        <v>153</v>
      </c>
      <c r="F1052" s="1015">
        <v>40067</v>
      </c>
      <c r="G1052" s="1014" t="s">
        <v>285</v>
      </c>
      <c r="H1052" s="1010">
        <v>7000000</v>
      </c>
      <c r="I1052" s="1010">
        <v>0</v>
      </c>
      <c r="J1052" s="1010">
        <v>8321471.0800000001</v>
      </c>
      <c r="K1052" s="1014" t="s">
        <v>1198</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955</v>
      </c>
      <c r="C1054" s="1014" t="s">
        <v>1915</v>
      </c>
      <c r="D1054" s="1014" t="s">
        <v>1916</v>
      </c>
      <c r="E1054" s="1014" t="s">
        <v>1868</v>
      </c>
      <c r="F1054" s="1015">
        <v>39801</v>
      </c>
      <c r="G1054" s="1014" t="s">
        <v>284</v>
      </c>
      <c r="H1054" s="1010">
        <v>81698000</v>
      </c>
      <c r="I1054" s="1010">
        <v>0</v>
      </c>
      <c r="J1054" s="1010">
        <v>94686087.219999999</v>
      </c>
      <c r="K1054" s="1014" t="s">
        <v>1198</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1198</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1127</v>
      </c>
      <c r="E1060" s="1014" t="s">
        <v>6</v>
      </c>
      <c r="F1060" s="1015">
        <v>39773</v>
      </c>
      <c r="G1060" s="1014" t="s">
        <v>284</v>
      </c>
      <c r="H1060" s="1010">
        <v>40000000</v>
      </c>
      <c r="I1060" s="1010">
        <v>0</v>
      </c>
      <c r="J1060" s="1010">
        <v>46901266.799999997</v>
      </c>
      <c r="K1060" s="1014" t="s">
        <v>1198</v>
      </c>
      <c r="L1060" s="1010"/>
      <c r="M1060" s="1010"/>
      <c r="N1060" s="1011"/>
      <c r="O1060" s="1010"/>
      <c r="P1060" s="1010"/>
      <c r="Q1060" s="1010"/>
      <c r="R1060" s="1010"/>
      <c r="S1060" s="1011"/>
    </row>
    <row r="1061" spans="1:19">
      <c r="A1061" s="1014" t="s">
        <v>1920</v>
      </c>
      <c r="B1061" s="1014" t="s">
        <v>283</v>
      </c>
      <c r="C1061" s="1014" t="s">
        <v>1921</v>
      </c>
      <c r="D1061" s="1014" t="s">
        <v>1127</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1127</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1198</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1198</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1198</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1198</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896</v>
      </c>
      <c r="F1075" s="1015">
        <v>39878</v>
      </c>
      <c r="G1075" s="1014" t="s">
        <v>285</v>
      </c>
      <c r="H1075" s="1010">
        <v>6700000</v>
      </c>
      <c r="I1075" s="1010">
        <v>0</v>
      </c>
      <c r="J1075" s="1010">
        <v>6165312</v>
      </c>
      <c r="K1075" s="1014" t="s">
        <v>900</v>
      </c>
      <c r="L1075" s="1010"/>
      <c r="M1075" s="1010"/>
      <c r="N1075" s="1011"/>
      <c r="O1075" s="1010"/>
      <c r="P1075" s="1010"/>
      <c r="Q1075" s="1010"/>
      <c r="R1075" s="1010"/>
      <c r="S1075" s="1011"/>
    </row>
    <row r="1076" spans="1:19">
      <c r="A1076" s="1014" t="s">
        <v>1935</v>
      </c>
      <c r="B1076" s="1014" t="s">
        <v>283</v>
      </c>
      <c r="C1076" s="1014" t="s">
        <v>1937</v>
      </c>
      <c r="D1076" s="1014" t="s">
        <v>1938</v>
      </c>
      <c r="E1076" s="1014" t="s">
        <v>896</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893</v>
      </c>
      <c r="C1077" s="1014" t="s">
        <v>1940</v>
      </c>
      <c r="D1077" s="1014" t="s">
        <v>1941</v>
      </c>
      <c r="E1077" s="1014" t="s">
        <v>83</v>
      </c>
      <c r="F1077" s="1015">
        <v>39843</v>
      </c>
      <c r="G1077" s="1014" t="s">
        <v>285</v>
      </c>
      <c r="H1077" s="1010">
        <v>4000000</v>
      </c>
      <c r="I1077" s="1010">
        <v>0</v>
      </c>
      <c r="J1077" s="1010">
        <v>4467049.67</v>
      </c>
      <c r="K1077" s="1014" t="s">
        <v>1198</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900</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1198</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926</v>
      </c>
      <c r="C1088" s="1014" t="s">
        <v>1949</v>
      </c>
      <c r="D1088" s="1014" t="s">
        <v>1950</v>
      </c>
      <c r="E1088" s="1014" t="s">
        <v>15</v>
      </c>
      <c r="F1088" s="1015">
        <v>39864</v>
      </c>
      <c r="G1088" s="1014" t="s">
        <v>285</v>
      </c>
      <c r="H1088" s="1010">
        <v>3250000</v>
      </c>
      <c r="I1088" s="1010">
        <v>0</v>
      </c>
      <c r="J1088" s="1010">
        <v>4214202.3099999996</v>
      </c>
      <c r="K1088" s="1014" t="s">
        <v>1198</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907</v>
      </c>
      <c r="C1090" s="1014" t="s">
        <v>1952</v>
      </c>
      <c r="D1090" s="1014" t="s">
        <v>1953</v>
      </c>
      <c r="E1090" s="1014" t="s">
        <v>1312</v>
      </c>
      <c r="F1090" s="1015">
        <v>39857</v>
      </c>
      <c r="G1090" s="1014" t="s">
        <v>285</v>
      </c>
      <c r="H1090" s="1010">
        <v>1900000</v>
      </c>
      <c r="I1090" s="1010">
        <v>0</v>
      </c>
      <c r="J1090" s="1010">
        <v>2229801.0299999998</v>
      </c>
      <c r="K1090" s="1014" t="s">
        <v>900</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974</v>
      </c>
      <c r="C1095" s="1014" t="s">
        <v>1955</v>
      </c>
      <c r="D1095" s="1014" t="s">
        <v>1956</v>
      </c>
      <c r="E1095" s="1014" t="s">
        <v>246</v>
      </c>
      <c r="F1095" s="1015">
        <v>40074</v>
      </c>
      <c r="G1095" s="1014" t="s">
        <v>285</v>
      </c>
      <c r="H1095" s="1010">
        <v>10000000</v>
      </c>
      <c r="I1095" s="1010">
        <v>0</v>
      </c>
      <c r="J1095" s="1010">
        <v>11111011.939999999</v>
      </c>
      <c r="K1095" s="1014" t="s">
        <v>900</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1198</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1198</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902</v>
      </c>
      <c r="C1105" s="1014" t="s">
        <v>1965</v>
      </c>
      <c r="D1105" s="1014" t="s">
        <v>1966</v>
      </c>
      <c r="E1105" s="1014" t="s">
        <v>969</v>
      </c>
      <c r="F1105" s="1015">
        <v>39871</v>
      </c>
      <c r="G1105" s="1014" t="s">
        <v>285</v>
      </c>
      <c r="H1105" s="1010">
        <v>5983000</v>
      </c>
      <c r="I1105" s="1010">
        <v>0</v>
      </c>
      <c r="J1105" s="1010">
        <v>7119793.0499999998</v>
      </c>
      <c r="K1105" s="1014" t="s">
        <v>1198</v>
      </c>
      <c r="L1105" s="1010"/>
      <c r="M1105" s="1010"/>
      <c r="N1105" s="1011"/>
      <c r="O1105" s="1010"/>
      <c r="P1105" s="1010"/>
      <c r="Q1105" s="1010"/>
      <c r="R1105" s="1010"/>
      <c r="S1105" s="1011"/>
    </row>
    <row r="1106" spans="1:19">
      <c r="A1106" s="1014" t="s">
        <v>1964</v>
      </c>
      <c r="B1106" s="1014" t="s">
        <v>283</v>
      </c>
      <c r="C1106" s="1014" t="s">
        <v>1965</v>
      </c>
      <c r="D1106" s="1014" t="s">
        <v>1966</v>
      </c>
      <c r="E1106" s="1014" t="s">
        <v>969</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1198</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1198</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907</v>
      </c>
      <c r="C1113" s="1014" t="s">
        <v>1974</v>
      </c>
      <c r="D1113" s="1014" t="s">
        <v>1975</v>
      </c>
      <c r="E1113" s="1014" t="s">
        <v>239</v>
      </c>
      <c r="F1113" s="1015">
        <v>39850</v>
      </c>
      <c r="G1113" s="1014" t="s">
        <v>285</v>
      </c>
      <c r="H1113" s="1010">
        <v>1552000</v>
      </c>
      <c r="I1113" s="1010">
        <v>0</v>
      </c>
      <c r="J1113" s="1010">
        <v>1337166.22</v>
      </c>
      <c r="K1113" s="1014" t="s">
        <v>900</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974</v>
      </c>
      <c r="C1117" s="1014" t="s">
        <v>1977</v>
      </c>
      <c r="D1117" s="1014" t="s">
        <v>1978</v>
      </c>
      <c r="E1117" s="1014" t="s">
        <v>83</v>
      </c>
      <c r="F1117" s="1015">
        <v>40074</v>
      </c>
      <c r="G1117" s="1014" t="s">
        <v>285</v>
      </c>
      <c r="H1117" s="1010">
        <v>5976000</v>
      </c>
      <c r="I1117" s="1010">
        <v>0</v>
      </c>
      <c r="J1117" s="1010">
        <v>6907223.2199999997</v>
      </c>
      <c r="K1117" s="1014" t="s">
        <v>900</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1198</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1051</v>
      </c>
      <c r="C1123" s="1014" t="s">
        <v>1981</v>
      </c>
      <c r="D1123" s="1014" t="s">
        <v>1157</v>
      </c>
      <c r="E1123" s="1014" t="s">
        <v>52</v>
      </c>
      <c r="F1123" s="1015">
        <v>39787</v>
      </c>
      <c r="G1123" s="1014" t="s">
        <v>284</v>
      </c>
      <c r="H1123" s="1010">
        <v>90000000</v>
      </c>
      <c r="I1123" s="1010">
        <v>0</v>
      </c>
      <c r="J1123" s="1010">
        <v>92650000</v>
      </c>
      <c r="K1123" s="1014" t="s">
        <v>1198</v>
      </c>
      <c r="L1123" s="1010"/>
      <c r="M1123" s="1010"/>
      <c r="N1123" s="1011"/>
      <c r="O1123" s="1010"/>
      <c r="P1123" s="1010"/>
      <c r="Q1123" s="1010"/>
      <c r="R1123" s="1010"/>
      <c r="S1123" s="1011"/>
    </row>
    <row r="1124" spans="1:19">
      <c r="A1124" s="1014" t="s">
        <v>1980</v>
      </c>
      <c r="B1124" s="1014" t="s">
        <v>283</v>
      </c>
      <c r="C1124" s="1014" t="s">
        <v>1981</v>
      </c>
      <c r="D1124" s="1014" t="s">
        <v>1157</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1157</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907</v>
      </c>
      <c r="C1126" s="1014" t="s">
        <v>1983</v>
      </c>
      <c r="D1126" s="1014" t="s">
        <v>1984</v>
      </c>
      <c r="E1126" s="1014" t="s">
        <v>166</v>
      </c>
      <c r="F1126" s="1015">
        <v>39899</v>
      </c>
      <c r="G1126" s="1014" t="s">
        <v>285</v>
      </c>
      <c r="H1126" s="1010">
        <v>2295000</v>
      </c>
      <c r="I1126" s="1010">
        <v>0</v>
      </c>
      <c r="J1126" s="1010">
        <v>2936462.5</v>
      </c>
      <c r="K1126" s="1014" t="s">
        <v>1198</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1187</v>
      </c>
      <c r="E1128" s="1014" t="s">
        <v>77</v>
      </c>
      <c r="F1128" s="1015">
        <v>39885</v>
      </c>
      <c r="G1128" s="1014" t="s">
        <v>284</v>
      </c>
      <c r="H1128" s="1010">
        <v>6000000</v>
      </c>
      <c r="I1128" s="1010">
        <v>0</v>
      </c>
      <c r="J1128" s="1010">
        <v>6453067</v>
      </c>
      <c r="K1128" s="1014" t="s">
        <v>1198</v>
      </c>
      <c r="L1128" s="1010"/>
      <c r="M1128" s="1010"/>
      <c r="N1128" s="1011"/>
      <c r="O1128" s="1010"/>
      <c r="P1128" s="1010"/>
      <c r="Q1128" s="1010"/>
      <c r="R1128" s="1010"/>
      <c r="S1128" s="1011"/>
    </row>
    <row r="1129" spans="1:19">
      <c r="A1129" s="1014" t="s">
        <v>74</v>
      </c>
      <c r="B1129" s="1014" t="s">
        <v>283</v>
      </c>
      <c r="C1129" s="1014" t="s">
        <v>1986</v>
      </c>
      <c r="D1129" s="1014" t="s">
        <v>1187</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902</v>
      </c>
      <c r="C1130" s="1014" t="s">
        <v>1988</v>
      </c>
      <c r="D1130" s="1014" t="s">
        <v>1461</v>
      </c>
      <c r="E1130" s="1014" t="s">
        <v>6</v>
      </c>
      <c r="F1130" s="1015">
        <v>39878</v>
      </c>
      <c r="G1130" s="1014" t="s">
        <v>285</v>
      </c>
      <c r="H1130" s="1010">
        <v>6000000</v>
      </c>
      <c r="I1130" s="1010">
        <v>0</v>
      </c>
      <c r="J1130" s="1010">
        <v>7494458.3300000001</v>
      </c>
      <c r="K1130" s="1014" t="s">
        <v>1198</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881</v>
      </c>
      <c r="C1134" s="1014" t="s">
        <v>1994</v>
      </c>
      <c r="D1134" s="1014" t="s">
        <v>1290</v>
      </c>
      <c r="E1134" s="1014" t="s">
        <v>89</v>
      </c>
      <c r="F1134" s="1015">
        <v>39955</v>
      </c>
      <c r="G1134" s="1014" t="s">
        <v>285</v>
      </c>
      <c r="H1134" s="1010">
        <v>6272000</v>
      </c>
      <c r="I1134" s="1010">
        <v>0</v>
      </c>
      <c r="J1134" s="1010">
        <v>11836113.4</v>
      </c>
      <c r="K1134" s="1014" t="s">
        <v>1198</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926</v>
      </c>
      <c r="C1137" s="1014" t="s">
        <v>1996</v>
      </c>
      <c r="D1137" s="1014" t="s">
        <v>1997</v>
      </c>
      <c r="E1137" s="1014" t="s">
        <v>994</v>
      </c>
      <c r="F1137" s="1015">
        <v>39822</v>
      </c>
      <c r="G1137" s="1014" t="s">
        <v>285</v>
      </c>
      <c r="H1137" s="1010">
        <v>1065000</v>
      </c>
      <c r="I1137" s="1010">
        <v>0</v>
      </c>
      <c r="J1137" s="1010">
        <v>1394723.17</v>
      </c>
      <c r="K1137" s="1014" t="s">
        <v>1198</v>
      </c>
      <c r="L1137" s="1010"/>
      <c r="M1137" s="1010"/>
      <c r="N1137" s="1011"/>
      <c r="O1137" s="1010"/>
      <c r="P1137" s="1010"/>
      <c r="Q1137" s="1010"/>
      <c r="R1137" s="1010"/>
      <c r="S1137" s="1011"/>
    </row>
    <row r="1138" spans="1:19">
      <c r="A1138" s="1014" t="s">
        <v>1995</v>
      </c>
      <c r="B1138" s="1014" t="s">
        <v>283</v>
      </c>
      <c r="C1138" s="1014" t="s">
        <v>1996</v>
      </c>
      <c r="D1138" s="1014" t="s">
        <v>1997</v>
      </c>
      <c r="E1138" s="1014" t="s">
        <v>994</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1074</v>
      </c>
      <c r="F1139" s="1015">
        <v>39822</v>
      </c>
      <c r="G1139" s="1014" t="s">
        <v>284</v>
      </c>
      <c r="H1139" s="1010">
        <v>78158000</v>
      </c>
      <c r="I1139" s="1010">
        <v>0</v>
      </c>
      <c r="J1139" s="1010">
        <v>81476093.609999999</v>
      </c>
      <c r="K1139" s="1014" t="s">
        <v>1198</v>
      </c>
      <c r="L1139" s="1010"/>
      <c r="M1139" s="1010"/>
      <c r="N1139" s="1011"/>
      <c r="O1139" s="1010"/>
      <c r="P1139" s="1010"/>
      <c r="Q1139" s="1010"/>
      <c r="R1139" s="1010"/>
      <c r="S1139" s="1011"/>
    </row>
    <row r="1140" spans="1:19">
      <c r="A1140" s="1014" t="s">
        <v>1998</v>
      </c>
      <c r="B1140" s="1014" t="s">
        <v>283</v>
      </c>
      <c r="C1140" s="1014" t="s">
        <v>1999</v>
      </c>
      <c r="D1140" s="1014" t="s">
        <v>2000</v>
      </c>
      <c r="E1140" s="1014" t="s">
        <v>1074</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1074</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1082</v>
      </c>
      <c r="F1142" s="1015">
        <v>39794</v>
      </c>
      <c r="G1142" s="1014" t="s">
        <v>284</v>
      </c>
      <c r="H1142" s="1010">
        <v>72000000</v>
      </c>
      <c r="I1142" s="1010">
        <v>0</v>
      </c>
      <c r="J1142" s="1010">
        <v>83430000</v>
      </c>
      <c r="K1142" s="1014" t="s">
        <v>1198</v>
      </c>
      <c r="L1142" s="1010"/>
      <c r="M1142" s="1010"/>
      <c r="N1142" s="1011"/>
      <c r="O1142" s="1010"/>
      <c r="P1142" s="1010"/>
      <c r="Q1142" s="1010"/>
      <c r="R1142" s="1010"/>
      <c r="S1142" s="1011"/>
    </row>
    <row r="1143" spans="1:19">
      <c r="A1143" s="1014" t="s">
        <v>2001</v>
      </c>
      <c r="B1143" s="1014" t="s">
        <v>283</v>
      </c>
      <c r="C1143" s="1014" t="s">
        <v>2003</v>
      </c>
      <c r="D1143" s="1014" t="s">
        <v>2004</v>
      </c>
      <c r="E1143" s="1014" t="s">
        <v>1082</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1198</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1101</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1198</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1198</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900</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1000</v>
      </c>
      <c r="F1162" s="1015">
        <v>39941</v>
      </c>
      <c r="G1162" s="1014" t="s">
        <v>924</v>
      </c>
      <c r="H1162" s="1010">
        <v>4000000</v>
      </c>
      <c r="I1162" s="1010">
        <v>0</v>
      </c>
      <c r="J1162" s="1010">
        <v>174324.6</v>
      </c>
      <c r="K1162" s="1014" t="s">
        <v>1101</v>
      </c>
      <c r="L1162" s="1010"/>
      <c r="M1162" s="1010"/>
      <c r="N1162" s="1011"/>
      <c r="O1162" s="1010"/>
      <c r="P1162" s="1010"/>
      <c r="Q1162" s="1010"/>
      <c r="R1162" s="1010"/>
      <c r="S1162" s="1011"/>
    </row>
    <row r="1163" spans="1:19">
      <c r="A1163" s="1014" t="s">
        <v>2023</v>
      </c>
      <c r="B1163" s="1014" t="s">
        <v>283</v>
      </c>
      <c r="C1163" s="1014" t="s">
        <v>2025</v>
      </c>
      <c r="D1163" s="1014" t="s">
        <v>2026</v>
      </c>
      <c r="E1163" s="1014" t="s">
        <v>1000</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1198</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902</v>
      </c>
      <c r="C1167" s="1014" t="s">
        <v>2030</v>
      </c>
      <c r="D1167" s="1014" t="s">
        <v>2031</v>
      </c>
      <c r="E1167" s="1014" t="s">
        <v>1054</v>
      </c>
      <c r="F1167" s="1015">
        <v>39843</v>
      </c>
      <c r="G1167" s="1014" t="s">
        <v>285</v>
      </c>
      <c r="H1167" s="1010">
        <v>10449000</v>
      </c>
      <c r="I1167" s="1010">
        <v>0</v>
      </c>
      <c r="J1167" s="1010">
        <v>12423046.75</v>
      </c>
      <c r="K1167" s="1014" t="s">
        <v>1198</v>
      </c>
      <c r="L1167" s="1010"/>
      <c r="M1167" s="1010"/>
      <c r="N1167" s="1011"/>
      <c r="O1167" s="1010"/>
      <c r="P1167" s="1010"/>
      <c r="Q1167" s="1010"/>
      <c r="R1167" s="1010"/>
      <c r="S1167" s="1011"/>
    </row>
    <row r="1168" spans="1:19">
      <c r="A1168" s="1014" t="s">
        <v>2029</v>
      </c>
      <c r="B1168" s="1014" t="s">
        <v>283</v>
      </c>
      <c r="C1168" s="1014" t="s">
        <v>2030</v>
      </c>
      <c r="D1168" s="1014" t="s">
        <v>2031</v>
      </c>
      <c r="E1168" s="1014" t="s">
        <v>1054</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1198</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926</v>
      </c>
      <c r="C1172" s="1014" t="s">
        <v>2036</v>
      </c>
      <c r="D1172" s="1014" t="s">
        <v>2037</v>
      </c>
      <c r="E1172" s="1014" t="s">
        <v>1000</v>
      </c>
      <c r="F1172" s="1015">
        <v>39892</v>
      </c>
      <c r="G1172" s="1014" t="s">
        <v>285</v>
      </c>
      <c r="H1172" s="1010">
        <v>470000</v>
      </c>
      <c r="I1172" s="1010">
        <v>0</v>
      </c>
      <c r="J1172" s="1010">
        <v>622228.43999999994</v>
      </c>
      <c r="K1172" s="1014" t="s">
        <v>1198</v>
      </c>
      <c r="L1172" s="1010"/>
      <c r="M1172" s="1010"/>
      <c r="N1172" s="1011"/>
      <c r="O1172" s="1010"/>
      <c r="P1172" s="1010"/>
      <c r="Q1172" s="1010"/>
      <c r="R1172" s="1010"/>
      <c r="S1172" s="1011"/>
    </row>
    <row r="1173" spans="1:19">
      <c r="A1173" s="1014" t="s">
        <v>2035</v>
      </c>
      <c r="B1173" s="1014" t="s">
        <v>283</v>
      </c>
      <c r="C1173" s="1014" t="s">
        <v>2036</v>
      </c>
      <c r="D1173" s="1014" t="s">
        <v>2037</v>
      </c>
      <c r="E1173" s="1014" t="s">
        <v>1000</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907</v>
      </c>
      <c r="C1174" s="1014" t="s">
        <v>2039</v>
      </c>
      <c r="D1174" s="1014" t="s">
        <v>2040</v>
      </c>
      <c r="E1174" s="1014" t="s">
        <v>105</v>
      </c>
      <c r="F1174" s="1015">
        <v>40046</v>
      </c>
      <c r="G1174" s="1014" t="s">
        <v>285</v>
      </c>
      <c r="H1174" s="1010">
        <v>4000000</v>
      </c>
      <c r="I1174" s="1010">
        <v>0</v>
      </c>
      <c r="J1174" s="1010">
        <v>4137336.64</v>
      </c>
      <c r="K1174" s="1014" t="s">
        <v>900</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1198</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1198</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1198</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907</v>
      </c>
      <c r="C1188" s="1014" t="s">
        <v>2049</v>
      </c>
      <c r="D1188" s="1014" t="s">
        <v>1176</v>
      </c>
      <c r="E1188" s="1014" t="s">
        <v>217</v>
      </c>
      <c r="F1188" s="1015">
        <v>40165</v>
      </c>
      <c r="G1188" s="1014" t="s">
        <v>285</v>
      </c>
      <c r="H1188" s="1010">
        <v>3000000</v>
      </c>
      <c r="I1188" s="1010">
        <v>0</v>
      </c>
      <c r="J1188" s="1010">
        <v>2932162.5</v>
      </c>
      <c r="K1188" s="1014" t="s">
        <v>900</v>
      </c>
      <c r="L1188" s="1010"/>
      <c r="M1188" s="1010"/>
      <c r="N1188" s="1011"/>
      <c r="O1188" s="1010"/>
      <c r="P1188" s="1010"/>
      <c r="Q1188" s="1010"/>
      <c r="R1188" s="1010"/>
      <c r="S1188" s="1011"/>
    </row>
    <row r="1189" spans="1:19">
      <c r="A1189" s="1014" t="s">
        <v>2048</v>
      </c>
      <c r="B1189" s="1014" t="s">
        <v>283</v>
      </c>
      <c r="C1189" s="1014" t="s">
        <v>2049</v>
      </c>
      <c r="D1189" s="1014" t="s">
        <v>1176</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1176</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1176</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1198</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893</v>
      </c>
      <c r="C1195" s="1014" t="s">
        <v>2053</v>
      </c>
      <c r="D1195" s="1014" t="s">
        <v>2054</v>
      </c>
      <c r="E1195" s="1014" t="s">
        <v>1074</v>
      </c>
      <c r="F1195" s="1015">
        <v>39805</v>
      </c>
      <c r="G1195" s="1014" t="s">
        <v>285</v>
      </c>
      <c r="H1195" s="1010">
        <v>5830000</v>
      </c>
      <c r="I1195" s="1010">
        <v>0</v>
      </c>
      <c r="J1195" s="1010">
        <v>6731961.0599999996</v>
      </c>
      <c r="K1195" s="1014" t="s">
        <v>1198</v>
      </c>
      <c r="L1195" s="1010"/>
      <c r="M1195" s="1010"/>
      <c r="N1195" s="1011"/>
      <c r="O1195" s="1010"/>
      <c r="P1195" s="1010"/>
      <c r="Q1195" s="1010"/>
      <c r="R1195" s="1010"/>
      <c r="S1195" s="1011"/>
    </row>
    <row r="1196" spans="1:19">
      <c r="A1196" s="1014" t="s">
        <v>2052</v>
      </c>
      <c r="B1196" s="1014" t="s">
        <v>283</v>
      </c>
      <c r="C1196" s="1014" t="s">
        <v>2053</v>
      </c>
      <c r="D1196" s="1014" t="s">
        <v>2054</v>
      </c>
      <c r="E1196" s="1014" t="s">
        <v>1074</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1176</v>
      </c>
      <c r="E1197" s="1014" t="s">
        <v>217</v>
      </c>
      <c r="F1197" s="1015">
        <v>39843</v>
      </c>
      <c r="G1197" s="1014" t="s">
        <v>7</v>
      </c>
      <c r="H1197" s="1010">
        <v>5498000</v>
      </c>
      <c r="I1197" s="1010">
        <v>0</v>
      </c>
      <c r="J1197" s="1010">
        <v>355079</v>
      </c>
      <c r="K1197" s="1014" t="s">
        <v>1101</v>
      </c>
      <c r="L1197" s="1010"/>
      <c r="M1197" s="1010"/>
      <c r="N1197" s="1011"/>
      <c r="O1197" s="1010"/>
      <c r="P1197" s="1010"/>
      <c r="Q1197" s="1010"/>
      <c r="R1197" s="1010"/>
      <c r="S1197" s="1011"/>
    </row>
    <row r="1198" spans="1:19">
      <c r="A1198" s="1014" t="s">
        <v>2055</v>
      </c>
      <c r="B1198" s="1014" t="s">
        <v>283</v>
      </c>
      <c r="C1198" s="1014" t="s">
        <v>2057</v>
      </c>
      <c r="D1198" s="1014" t="s">
        <v>1176</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935</v>
      </c>
      <c r="C1199" s="1014" t="s">
        <v>2059</v>
      </c>
      <c r="D1199" s="1014" t="s">
        <v>2060</v>
      </c>
      <c r="E1199" s="1014" t="s">
        <v>42</v>
      </c>
      <c r="F1199" s="1015">
        <v>39836</v>
      </c>
      <c r="G1199" s="1014" t="s">
        <v>285</v>
      </c>
      <c r="H1199" s="1010">
        <v>57500000</v>
      </c>
      <c r="I1199" s="1010">
        <v>0</v>
      </c>
      <c r="J1199" s="1010">
        <v>68191965.769999996</v>
      </c>
      <c r="K1199" s="1014" t="s">
        <v>1198</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935</v>
      </c>
      <c r="C1201" s="1014" t="s">
        <v>2062</v>
      </c>
      <c r="D1201" s="1014" t="s">
        <v>1861</v>
      </c>
      <c r="E1201" s="1014" t="s">
        <v>1000</v>
      </c>
      <c r="F1201" s="1015">
        <v>39857</v>
      </c>
      <c r="G1201" s="1014" t="s">
        <v>285</v>
      </c>
      <c r="H1201" s="1010">
        <v>21900000</v>
      </c>
      <c r="I1201" s="1010">
        <v>0</v>
      </c>
      <c r="J1201" s="1010">
        <v>25995452.079999998</v>
      </c>
      <c r="K1201" s="1014" t="s">
        <v>1198</v>
      </c>
      <c r="L1201" s="1010"/>
      <c r="M1201" s="1010"/>
      <c r="N1201" s="1011"/>
      <c r="O1201" s="1010"/>
      <c r="P1201" s="1010"/>
      <c r="Q1201" s="1010"/>
      <c r="R1201" s="1010"/>
      <c r="S1201" s="1011"/>
    </row>
    <row r="1202" spans="1:19">
      <c r="A1202" s="1014" t="s">
        <v>2061</v>
      </c>
      <c r="B1202" s="1014" t="s">
        <v>283</v>
      </c>
      <c r="C1202" s="1014" t="s">
        <v>2062</v>
      </c>
      <c r="D1202" s="1014" t="s">
        <v>1861</v>
      </c>
      <c r="E1202" s="1014" t="s">
        <v>1000</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974</v>
      </c>
      <c r="C1203" s="1014" t="s">
        <v>2064</v>
      </c>
      <c r="D1203" s="1014" t="s">
        <v>1762</v>
      </c>
      <c r="E1203" s="1014" t="s">
        <v>166</v>
      </c>
      <c r="F1203" s="1015">
        <v>40151</v>
      </c>
      <c r="G1203" s="1014" t="s">
        <v>285</v>
      </c>
      <c r="H1203" s="1010">
        <v>6500000</v>
      </c>
      <c r="I1203" s="1010">
        <v>0</v>
      </c>
      <c r="J1203" s="1010">
        <v>8447271.1099999994</v>
      </c>
      <c r="K1203" s="1014" t="s">
        <v>1198</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1196</v>
      </c>
      <c r="C1205" s="1014" t="s">
        <v>2065</v>
      </c>
      <c r="D1205" s="1014" t="s">
        <v>1721</v>
      </c>
      <c r="E1205" s="1014" t="s">
        <v>52</v>
      </c>
      <c r="F1205" s="1015">
        <v>39850</v>
      </c>
      <c r="G1205" s="1014" t="s">
        <v>7</v>
      </c>
      <c r="H1205" s="1010">
        <v>5645000</v>
      </c>
      <c r="I1205" s="1010">
        <v>0</v>
      </c>
      <c r="J1205" s="1010">
        <v>6106008.5800000001</v>
      </c>
      <c r="K1205" s="1014" t="s">
        <v>1198</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900</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1198</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900</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926</v>
      </c>
      <c r="C1215" s="1014" t="s">
        <v>2076</v>
      </c>
      <c r="D1215" s="1014" t="s">
        <v>1118</v>
      </c>
      <c r="E1215" s="1014" t="s">
        <v>166</v>
      </c>
      <c r="F1215" s="1015">
        <v>39850</v>
      </c>
      <c r="G1215" s="1014" t="s">
        <v>285</v>
      </c>
      <c r="H1215" s="1010">
        <v>3072000</v>
      </c>
      <c r="I1215" s="1010">
        <v>0</v>
      </c>
      <c r="J1215" s="1010">
        <v>1950881.54</v>
      </c>
      <c r="K1215" s="1014" t="s">
        <v>900</v>
      </c>
      <c r="L1215" s="1010"/>
      <c r="M1215" s="1010"/>
      <c r="N1215" s="1011"/>
      <c r="O1215" s="1010"/>
      <c r="P1215" s="1010"/>
      <c r="Q1215" s="1010"/>
      <c r="R1215" s="1010"/>
      <c r="S1215" s="1011"/>
    </row>
    <row r="1216" spans="1:19">
      <c r="A1216" s="1014" t="s">
        <v>2075</v>
      </c>
      <c r="B1216" s="1014" t="s">
        <v>283</v>
      </c>
      <c r="C1216" s="1014" t="s">
        <v>2076</v>
      </c>
      <c r="D1216" s="1014" t="s">
        <v>1118</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1118</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1118</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1074</v>
      </c>
      <c r="F1219" s="1015">
        <v>39794</v>
      </c>
      <c r="G1219" s="1014" t="s">
        <v>284</v>
      </c>
      <c r="H1219" s="1010">
        <v>15000000</v>
      </c>
      <c r="I1219" s="1010">
        <v>0</v>
      </c>
      <c r="J1219" s="1010">
        <v>16260000</v>
      </c>
      <c r="K1219" s="1014" t="s">
        <v>1198</v>
      </c>
      <c r="L1219" s="1010"/>
      <c r="M1219" s="1010"/>
      <c r="N1219" s="1011"/>
      <c r="O1219" s="1010"/>
      <c r="P1219" s="1010"/>
      <c r="Q1219" s="1010"/>
      <c r="R1219" s="1010"/>
      <c r="S1219" s="1011"/>
    </row>
    <row r="1220" spans="1:19">
      <c r="A1220" s="1014" t="s">
        <v>2077</v>
      </c>
      <c r="B1220" s="1014" t="s">
        <v>283</v>
      </c>
      <c r="C1220" s="1014" t="s">
        <v>2078</v>
      </c>
      <c r="D1220" s="1014" t="s">
        <v>2079</v>
      </c>
      <c r="E1220" s="1014" t="s">
        <v>1074</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1074</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1198</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1198</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1082</v>
      </c>
      <c r="F1228" s="1015">
        <v>39927</v>
      </c>
      <c r="G1228" s="1014" t="s">
        <v>284</v>
      </c>
      <c r="H1228" s="1010">
        <v>11000000</v>
      </c>
      <c r="I1228" s="1010">
        <v>0</v>
      </c>
      <c r="J1228" s="1010">
        <v>13521828.15</v>
      </c>
      <c r="K1228" s="1014" t="s">
        <v>900</v>
      </c>
      <c r="L1228" s="1010"/>
      <c r="M1228" s="1010"/>
      <c r="N1228" s="1011"/>
      <c r="O1228" s="1010"/>
      <c r="P1228" s="1010"/>
      <c r="Q1228" s="1010"/>
      <c r="R1228" s="1010"/>
      <c r="S1228" s="1011"/>
    </row>
    <row r="1229" spans="1:19">
      <c r="A1229" s="1014" t="s">
        <v>2085</v>
      </c>
      <c r="B1229" s="1014" t="s">
        <v>283</v>
      </c>
      <c r="C1229" s="1014" t="s">
        <v>2086</v>
      </c>
      <c r="D1229" s="1014" t="s">
        <v>2087</v>
      </c>
      <c r="E1229" s="1014" t="s">
        <v>1082</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1082</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926</v>
      </c>
      <c r="C1231" s="1014" t="s">
        <v>2089</v>
      </c>
      <c r="D1231" s="1014" t="s">
        <v>1705</v>
      </c>
      <c r="E1231" s="1014" t="s">
        <v>1312</v>
      </c>
      <c r="F1231" s="1015">
        <v>39885</v>
      </c>
      <c r="G1231" s="1014" t="s">
        <v>285</v>
      </c>
      <c r="H1231" s="1010">
        <v>3370000</v>
      </c>
      <c r="I1231" s="1010">
        <v>0</v>
      </c>
      <c r="J1231" s="1010">
        <v>3773495.65</v>
      </c>
      <c r="K1231" s="1014" t="s">
        <v>900</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1198</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907</v>
      </c>
      <c r="C1238" s="1014" t="s">
        <v>2094</v>
      </c>
      <c r="D1238" s="1014" t="s">
        <v>2095</v>
      </c>
      <c r="E1238" s="1014" t="s">
        <v>239</v>
      </c>
      <c r="F1238" s="1015">
        <v>40176</v>
      </c>
      <c r="G1238" s="1014" t="s">
        <v>285</v>
      </c>
      <c r="H1238" s="1010">
        <v>4500000</v>
      </c>
      <c r="I1238" s="1010">
        <v>0</v>
      </c>
      <c r="J1238" s="1010">
        <v>5263187.5</v>
      </c>
      <c r="K1238" s="1014" t="s">
        <v>1198</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900</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1198</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921</v>
      </c>
      <c r="C1246" s="1014" t="s">
        <v>2103</v>
      </c>
      <c r="D1246" s="1014" t="s">
        <v>2104</v>
      </c>
      <c r="E1246" s="1014" t="s">
        <v>89</v>
      </c>
      <c r="F1246" s="1015">
        <v>39983</v>
      </c>
      <c r="G1246" s="1014" t="s">
        <v>924</v>
      </c>
      <c r="H1246" s="1010">
        <v>2639000</v>
      </c>
      <c r="I1246" s="1010">
        <v>0</v>
      </c>
      <c r="J1246" s="1010">
        <v>3438793.11</v>
      </c>
      <c r="K1246" s="1014" t="s">
        <v>900</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926</v>
      </c>
      <c r="C1250" s="1014" t="s">
        <v>2106</v>
      </c>
      <c r="D1250" s="1014" t="s">
        <v>2107</v>
      </c>
      <c r="E1250" s="1014" t="s">
        <v>896</v>
      </c>
      <c r="F1250" s="1015">
        <v>39878</v>
      </c>
      <c r="G1250" s="1014" t="s">
        <v>285</v>
      </c>
      <c r="H1250" s="1010">
        <v>3000000</v>
      </c>
      <c r="I1250" s="1010">
        <v>0</v>
      </c>
      <c r="J1250" s="1010">
        <v>2296213</v>
      </c>
      <c r="K1250" s="1014" t="s">
        <v>900</v>
      </c>
      <c r="L1250" s="1010"/>
      <c r="M1250" s="1010"/>
      <c r="N1250" s="1011"/>
      <c r="O1250" s="1010"/>
      <c r="P1250" s="1010"/>
      <c r="Q1250" s="1010"/>
      <c r="R1250" s="1010"/>
      <c r="S1250" s="1011"/>
    </row>
    <row r="1251" spans="1:19">
      <c r="A1251" s="1014" t="s">
        <v>2105</v>
      </c>
      <c r="B1251" s="1014" t="s">
        <v>283</v>
      </c>
      <c r="C1251" s="1014" t="s">
        <v>2106</v>
      </c>
      <c r="D1251" s="1014" t="s">
        <v>2107</v>
      </c>
      <c r="E1251" s="1014" t="s">
        <v>896</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896</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896</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896</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926</v>
      </c>
      <c r="C1255" s="1014" t="s">
        <v>2109</v>
      </c>
      <c r="D1255" s="1014" t="s">
        <v>2110</v>
      </c>
      <c r="E1255" s="1014" t="s">
        <v>109</v>
      </c>
      <c r="F1255" s="1015">
        <v>39864</v>
      </c>
      <c r="G1255" s="1014" t="s">
        <v>285</v>
      </c>
      <c r="H1255" s="1010">
        <v>2060000</v>
      </c>
      <c r="I1255" s="1010">
        <v>0</v>
      </c>
      <c r="J1255" s="1010">
        <v>2714911.32</v>
      </c>
      <c r="K1255" s="1014" t="s">
        <v>900</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921</v>
      </c>
      <c r="C1258" s="1014" t="s">
        <v>2112</v>
      </c>
      <c r="D1258" s="1014" t="s">
        <v>2113</v>
      </c>
      <c r="E1258" s="1014" t="s">
        <v>89</v>
      </c>
      <c r="F1258" s="1015">
        <v>39948</v>
      </c>
      <c r="G1258" s="1014" t="s">
        <v>924</v>
      </c>
      <c r="H1258" s="1010">
        <v>20300000</v>
      </c>
      <c r="I1258" s="1010">
        <v>0</v>
      </c>
      <c r="J1258" s="1010">
        <v>24429245.84</v>
      </c>
      <c r="K1258" s="1014" t="s">
        <v>900</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907</v>
      </c>
      <c r="C1262" s="1014" t="s">
        <v>2115</v>
      </c>
      <c r="D1262" s="1014" t="s">
        <v>1290</v>
      </c>
      <c r="E1262" s="1014" t="s">
        <v>89</v>
      </c>
      <c r="F1262" s="1015">
        <v>39801</v>
      </c>
      <c r="G1262" s="1014" t="s">
        <v>285</v>
      </c>
      <c r="H1262" s="1010">
        <v>35500000</v>
      </c>
      <c r="I1262" s="1010">
        <v>0</v>
      </c>
      <c r="J1262" s="1010">
        <v>33835943.420000002</v>
      </c>
      <c r="K1262" s="1014" t="s">
        <v>900</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1176</v>
      </c>
      <c r="E1267" s="1014" t="s">
        <v>217</v>
      </c>
      <c r="F1267" s="1015">
        <v>39766</v>
      </c>
      <c r="G1267" s="1014" t="s">
        <v>284</v>
      </c>
      <c r="H1267" s="1010">
        <v>1715000000</v>
      </c>
      <c r="I1267" s="1010">
        <v>0</v>
      </c>
      <c r="J1267" s="1010">
        <v>1944772916.6600001</v>
      </c>
      <c r="K1267" s="1014" t="s">
        <v>1198</v>
      </c>
      <c r="L1267" s="1010"/>
      <c r="M1267" s="1010"/>
      <c r="N1267" s="1011"/>
      <c r="O1267" s="1010"/>
      <c r="P1267" s="1010"/>
      <c r="Q1267" s="1010"/>
      <c r="R1267" s="1010"/>
      <c r="S1267" s="1011"/>
    </row>
    <row r="1268" spans="1:19">
      <c r="A1268" s="1014" t="s">
        <v>2116</v>
      </c>
      <c r="B1268" s="1014" t="s">
        <v>283</v>
      </c>
      <c r="C1268" s="1014" t="s">
        <v>2118</v>
      </c>
      <c r="D1268" s="1014" t="s">
        <v>1176</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926</v>
      </c>
      <c r="C1269" s="1014" t="s">
        <v>2120</v>
      </c>
      <c r="D1269" s="1014" t="s">
        <v>2121</v>
      </c>
      <c r="E1269" s="1014" t="s">
        <v>969</v>
      </c>
      <c r="F1269" s="1015">
        <v>39899</v>
      </c>
      <c r="G1269" s="1014" t="s">
        <v>285</v>
      </c>
      <c r="H1269" s="1010">
        <v>1700000</v>
      </c>
      <c r="I1269" s="1010">
        <v>0</v>
      </c>
      <c r="J1269" s="1010">
        <v>817240.5</v>
      </c>
      <c r="K1269" s="1014" t="s">
        <v>900</v>
      </c>
      <c r="L1269" s="1010"/>
      <c r="M1269" s="1010"/>
      <c r="N1269" s="1011"/>
      <c r="O1269" s="1010"/>
      <c r="P1269" s="1010"/>
      <c r="Q1269" s="1010"/>
      <c r="R1269" s="1010"/>
      <c r="S1269" s="1011"/>
    </row>
    <row r="1270" spans="1:19">
      <c r="A1270" s="1014" t="s">
        <v>2119</v>
      </c>
      <c r="B1270" s="1014" t="s">
        <v>283</v>
      </c>
      <c r="C1270" s="1014" t="s">
        <v>2120</v>
      </c>
      <c r="D1270" s="1014" t="s">
        <v>2121</v>
      </c>
      <c r="E1270" s="1014" t="s">
        <v>969</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969</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1198</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935</v>
      </c>
      <c r="C1275" s="1014" t="s">
        <v>2125</v>
      </c>
      <c r="D1275" s="1014" t="s">
        <v>2126</v>
      </c>
      <c r="E1275" s="1014" t="s">
        <v>109</v>
      </c>
      <c r="F1275" s="1015">
        <v>40137</v>
      </c>
      <c r="G1275" s="1014" t="s">
        <v>285</v>
      </c>
      <c r="H1275" s="1010">
        <v>6000000</v>
      </c>
      <c r="I1275" s="1010">
        <v>0</v>
      </c>
      <c r="J1275" s="1010">
        <v>6870433.3300000001</v>
      </c>
      <c r="K1275" s="1014" t="s">
        <v>1198</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881</v>
      </c>
      <c r="C1277" s="1014" t="s">
        <v>2128</v>
      </c>
      <c r="D1277" s="1014" t="s">
        <v>2129</v>
      </c>
      <c r="E1277" s="1014" t="s">
        <v>1151</v>
      </c>
      <c r="F1277" s="1015">
        <v>39871</v>
      </c>
      <c r="G1277" s="1014" t="s">
        <v>285</v>
      </c>
      <c r="H1277" s="1010">
        <v>11800000</v>
      </c>
      <c r="I1277" s="1010">
        <v>0</v>
      </c>
      <c r="J1277" s="1010">
        <v>24460674.809999999</v>
      </c>
      <c r="K1277" s="1014" t="s">
        <v>1198</v>
      </c>
      <c r="L1277" s="1010"/>
      <c r="M1277" s="1010"/>
      <c r="N1277" s="1011"/>
      <c r="O1277" s="1010"/>
      <c r="P1277" s="1010"/>
      <c r="Q1277" s="1010"/>
      <c r="R1277" s="1010"/>
      <c r="S1277" s="1011"/>
    </row>
    <row r="1278" spans="1:19">
      <c r="A1278" s="1014" t="s">
        <v>2127</v>
      </c>
      <c r="B1278" s="1014" t="s">
        <v>283</v>
      </c>
      <c r="C1278" s="1014" t="s">
        <v>2128</v>
      </c>
      <c r="D1278" s="1014" t="s">
        <v>2129</v>
      </c>
      <c r="E1278" s="1014" t="s">
        <v>1151</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1151</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1082</v>
      </c>
      <c r="F1280" s="1015">
        <v>39948</v>
      </c>
      <c r="G1280" s="1014" t="s">
        <v>284</v>
      </c>
      <c r="H1280" s="1010">
        <v>21000000</v>
      </c>
      <c r="I1280" s="1010">
        <v>0</v>
      </c>
      <c r="J1280" s="1010">
        <v>31631120.559999999</v>
      </c>
      <c r="K1280" s="1014" t="s">
        <v>1198</v>
      </c>
      <c r="L1280" s="1010"/>
      <c r="M1280" s="1010"/>
      <c r="N1280" s="1011"/>
      <c r="O1280" s="1010"/>
      <c r="P1280" s="1010"/>
      <c r="Q1280" s="1010"/>
      <c r="R1280" s="1010"/>
      <c r="S1280" s="1011"/>
    </row>
    <row r="1281" spans="1:19">
      <c r="A1281" s="1014" t="s">
        <v>2130</v>
      </c>
      <c r="B1281" s="1014" t="s">
        <v>283</v>
      </c>
      <c r="C1281" s="1014" t="s">
        <v>2131</v>
      </c>
      <c r="D1281" s="1014" t="s">
        <v>2132</v>
      </c>
      <c r="E1281" s="1014" t="s">
        <v>1082</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1082</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1082</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902</v>
      </c>
      <c r="C1284" s="1014" t="s">
        <v>2134</v>
      </c>
      <c r="D1284" s="1014" t="s">
        <v>1124</v>
      </c>
      <c r="E1284" s="1014" t="s">
        <v>1074</v>
      </c>
      <c r="F1284" s="1015">
        <v>39850</v>
      </c>
      <c r="G1284" s="1014" t="s">
        <v>285</v>
      </c>
      <c r="H1284" s="1010">
        <v>3500000</v>
      </c>
      <c r="I1284" s="1010">
        <v>0</v>
      </c>
      <c r="J1284" s="1010">
        <v>4150815.03</v>
      </c>
      <c r="K1284" s="1014" t="s">
        <v>1198</v>
      </c>
      <c r="L1284" s="1010"/>
      <c r="M1284" s="1010"/>
      <c r="N1284" s="1011"/>
      <c r="O1284" s="1010"/>
      <c r="P1284" s="1010"/>
      <c r="Q1284" s="1010"/>
      <c r="R1284" s="1010"/>
      <c r="S1284" s="1011"/>
    </row>
    <row r="1285" spans="1:19">
      <c r="A1285" s="1014" t="s">
        <v>2133</v>
      </c>
      <c r="B1285" s="1014" t="s">
        <v>283</v>
      </c>
      <c r="C1285" s="1014" t="s">
        <v>2134</v>
      </c>
      <c r="D1285" s="1014" t="s">
        <v>1124</v>
      </c>
      <c r="E1285" s="1014" t="s">
        <v>1074</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1198</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902</v>
      </c>
      <c r="C1288" s="1014" t="s">
        <v>2140</v>
      </c>
      <c r="D1288" s="1014" t="s">
        <v>1654</v>
      </c>
      <c r="E1288" s="1014" t="s">
        <v>89</v>
      </c>
      <c r="F1288" s="1015">
        <v>39983</v>
      </c>
      <c r="G1288" s="1014" t="s">
        <v>285</v>
      </c>
      <c r="H1288" s="1010">
        <v>3510000</v>
      </c>
      <c r="I1288" s="1010">
        <v>0</v>
      </c>
      <c r="J1288" s="1010">
        <v>4110668.47</v>
      </c>
      <c r="K1288" s="1014" t="s">
        <v>1198</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1212</v>
      </c>
      <c r="C1290" s="1014" t="s">
        <v>2142</v>
      </c>
      <c r="D1290" s="1014" t="s">
        <v>2143</v>
      </c>
      <c r="E1290" s="1014" t="s">
        <v>239</v>
      </c>
      <c r="F1290" s="1015">
        <v>39857</v>
      </c>
      <c r="G1290" s="1014" t="s">
        <v>285</v>
      </c>
      <c r="H1290" s="1010">
        <v>6200000</v>
      </c>
      <c r="I1290" s="1010">
        <v>0</v>
      </c>
      <c r="J1290" s="1010">
        <v>13582165.84</v>
      </c>
      <c r="K1290" s="1014" t="s">
        <v>900</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907</v>
      </c>
      <c r="C1294" s="1014" t="s">
        <v>2145</v>
      </c>
      <c r="D1294" s="1014" t="s">
        <v>1692</v>
      </c>
      <c r="E1294" s="1014" t="s">
        <v>19</v>
      </c>
      <c r="F1294" s="1015">
        <v>39843</v>
      </c>
      <c r="G1294" s="1014" t="s">
        <v>285</v>
      </c>
      <c r="H1294" s="1010">
        <v>7700000</v>
      </c>
      <c r="I1294" s="1010">
        <v>0</v>
      </c>
      <c r="J1294" s="1010">
        <v>8806297.8000000007</v>
      </c>
      <c r="K1294" s="1014" t="s">
        <v>900</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1118</v>
      </c>
      <c r="E1298" s="1014" t="s">
        <v>166</v>
      </c>
      <c r="F1298" s="1015">
        <v>39829</v>
      </c>
      <c r="G1298" s="1014" t="s">
        <v>284</v>
      </c>
      <c r="H1298" s="1010">
        <v>45000000</v>
      </c>
      <c r="I1298" s="1010">
        <v>0</v>
      </c>
      <c r="J1298" s="1010">
        <v>53406628.25</v>
      </c>
      <c r="K1298" s="1014" t="s">
        <v>900</v>
      </c>
      <c r="L1298" s="1010"/>
      <c r="M1298" s="1010"/>
      <c r="N1298" s="1011"/>
      <c r="O1298" s="1010"/>
      <c r="P1298" s="1010"/>
      <c r="Q1298" s="1010"/>
      <c r="R1298" s="1010"/>
      <c r="S1298" s="1011"/>
    </row>
    <row r="1299" spans="1:19">
      <c r="A1299" s="1014" t="s">
        <v>2146</v>
      </c>
      <c r="B1299" s="1014" t="s">
        <v>283</v>
      </c>
      <c r="C1299" s="1014" t="s">
        <v>2147</v>
      </c>
      <c r="D1299" s="1014" t="s">
        <v>1118</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1118</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900</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1212</v>
      </c>
      <c r="C1303" s="1014" t="s">
        <v>2152</v>
      </c>
      <c r="D1303" s="1014" t="s">
        <v>1290</v>
      </c>
      <c r="E1303" s="1014" t="s">
        <v>89</v>
      </c>
      <c r="F1303" s="1015">
        <v>39913</v>
      </c>
      <c r="G1303" s="1014" t="s">
        <v>285</v>
      </c>
      <c r="H1303" s="1010">
        <v>2040000</v>
      </c>
      <c r="I1303" s="1010">
        <v>0</v>
      </c>
      <c r="J1303" s="1010">
        <v>5663197.2800000003</v>
      </c>
      <c r="K1303" s="1014" t="s">
        <v>900</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1198</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1198</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893</v>
      </c>
      <c r="C1313" s="1014" t="s">
        <v>2160</v>
      </c>
      <c r="D1313" s="1014" t="s">
        <v>2161</v>
      </c>
      <c r="E1313" s="1014" t="s">
        <v>89</v>
      </c>
      <c r="F1313" s="1015">
        <v>39836</v>
      </c>
      <c r="G1313" s="1014" t="s">
        <v>285</v>
      </c>
      <c r="H1313" s="1010">
        <v>10189000</v>
      </c>
      <c r="I1313" s="1010">
        <v>0</v>
      </c>
      <c r="J1313" s="1010">
        <v>11206989.34</v>
      </c>
      <c r="K1313" s="1014" t="s">
        <v>1198</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1015</v>
      </c>
      <c r="C1315" s="1014" t="s">
        <v>2163</v>
      </c>
      <c r="D1315" s="1014" t="s">
        <v>1157</v>
      </c>
      <c r="E1315" s="1014" t="s">
        <v>52</v>
      </c>
      <c r="F1315" s="1015">
        <v>39822</v>
      </c>
      <c r="G1315" s="1014" t="s">
        <v>284</v>
      </c>
      <c r="H1315" s="1010">
        <v>20000000</v>
      </c>
      <c r="I1315" s="1010">
        <v>0</v>
      </c>
      <c r="J1315" s="1010">
        <v>22834334.780000001</v>
      </c>
      <c r="K1315" s="1014" t="s">
        <v>1198</v>
      </c>
      <c r="L1315" s="1010"/>
      <c r="M1315" s="1010"/>
      <c r="N1315" s="1011"/>
      <c r="O1315" s="1010"/>
      <c r="P1315" s="1010"/>
      <c r="Q1315" s="1010"/>
      <c r="R1315" s="1010"/>
      <c r="S1315" s="1011"/>
    </row>
    <row r="1316" spans="1:19">
      <c r="A1316" s="1014" t="s">
        <v>2162</v>
      </c>
      <c r="B1316" s="1014" t="s">
        <v>283</v>
      </c>
      <c r="C1316" s="1014" t="s">
        <v>2163</v>
      </c>
      <c r="D1316" s="1014" t="s">
        <v>1157</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1157</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926</v>
      </c>
      <c r="C1318" s="1014" t="s">
        <v>2165</v>
      </c>
      <c r="D1318" s="1014" t="s">
        <v>1305</v>
      </c>
      <c r="E1318" s="1014" t="s">
        <v>19</v>
      </c>
      <c r="F1318" s="1015">
        <v>39871</v>
      </c>
      <c r="G1318" s="1014" t="s">
        <v>285</v>
      </c>
      <c r="H1318" s="1010">
        <v>5222000</v>
      </c>
      <c r="I1318" s="1010">
        <v>0</v>
      </c>
      <c r="J1318" s="1010">
        <v>3520137.55</v>
      </c>
      <c r="K1318" s="1014" t="s">
        <v>900</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893</v>
      </c>
      <c r="C1323" s="1014" t="s">
        <v>2171</v>
      </c>
      <c r="D1323" s="1014" t="s">
        <v>999</v>
      </c>
      <c r="E1323" s="1014" t="s">
        <v>1000</v>
      </c>
      <c r="F1323" s="1015">
        <v>39857</v>
      </c>
      <c r="G1323" s="1014" t="s">
        <v>285</v>
      </c>
      <c r="H1323" s="1010">
        <v>700000</v>
      </c>
      <c r="I1323" s="1010">
        <v>0</v>
      </c>
      <c r="J1323" s="1010">
        <v>763294.14</v>
      </c>
      <c r="K1323" s="1014" t="s">
        <v>1198</v>
      </c>
      <c r="L1323" s="1010"/>
      <c r="M1323" s="1010"/>
      <c r="N1323" s="1011"/>
      <c r="O1323" s="1010"/>
      <c r="P1323" s="1010"/>
      <c r="Q1323" s="1010"/>
      <c r="R1323" s="1010"/>
      <c r="S1323" s="1011"/>
    </row>
    <row r="1324" spans="1:19">
      <c r="A1324" s="1014" t="s">
        <v>2170</v>
      </c>
      <c r="B1324" s="1014" t="s">
        <v>283</v>
      </c>
      <c r="C1324" s="1014" t="s">
        <v>2171</v>
      </c>
      <c r="D1324" s="1014" t="s">
        <v>999</v>
      </c>
      <c r="E1324" s="1014" t="s">
        <v>1000</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1198</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893</v>
      </c>
      <c r="C1328" s="1014" t="s">
        <v>2176</v>
      </c>
      <c r="D1328" s="1014" t="s">
        <v>2177</v>
      </c>
      <c r="E1328" s="1014" t="s">
        <v>217</v>
      </c>
      <c r="F1328" s="1015">
        <v>39864</v>
      </c>
      <c r="G1328" s="1014" t="s">
        <v>285</v>
      </c>
      <c r="H1328" s="1010">
        <v>10000000</v>
      </c>
      <c r="I1328" s="1010">
        <v>0</v>
      </c>
      <c r="J1328" s="1010">
        <v>12844226.310000001</v>
      </c>
      <c r="K1328" s="1014" t="s">
        <v>1198</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926</v>
      </c>
      <c r="C1330" s="1014" t="s">
        <v>2179</v>
      </c>
      <c r="D1330" s="1014" t="s">
        <v>2180</v>
      </c>
      <c r="E1330" s="1014" t="s">
        <v>933</v>
      </c>
      <c r="F1330" s="1015">
        <v>39906</v>
      </c>
      <c r="G1330" s="1014" t="s">
        <v>285</v>
      </c>
      <c r="H1330" s="1010">
        <v>7260000</v>
      </c>
      <c r="I1330" s="1010">
        <v>0</v>
      </c>
      <c r="J1330" s="1010">
        <v>4296561.7300000004</v>
      </c>
      <c r="K1330" s="1014" t="s">
        <v>900</v>
      </c>
      <c r="L1330" s="1010"/>
      <c r="M1330" s="1010"/>
      <c r="N1330" s="1011"/>
      <c r="O1330" s="1010"/>
      <c r="P1330" s="1010"/>
      <c r="Q1330" s="1010"/>
      <c r="R1330" s="1010"/>
      <c r="S1330" s="1011"/>
    </row>
    <row r="1331" spans="1:19">
      <c r="A1331" s="1014" t="s">
        <v>2178</v>
      </c>
      <c r="B1331" s="1014" t="s">
        <v>283</v>
      </c>
      <c r="C1331" s="1014" t="s">
        <v>2179</v>
      </c>
      <c r="D1331" s="1014" t="s">
        <v>2180</v>
      </c>
      <c r="E1331" s="1014" t="s">
        <v>933</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1198</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1196</v>
      </c>
      <c r="C1334" s="1014" t="s">
        <v>2184</v>
      </c>
      <c r="D1334" s="1014" t="s">
        <v>2185</v>
      </c>
      <c r="E1334" s="1014" t="s">
        <v>6</v>
      </c>
      <c r="F1334" s="1015">
        <v>39805</v>
      </c>
      <c r="G1334" s="1014" t="s">
        <v>7</v>
      </c>
      <c r="H1334" s="1010">
        <v>5500000</v>
      </c>
      <c r="I1334" s="1010">
        <v>0</v>
      </c>
      <c r="J1334" s="1010">
        <v>5956041.6600000001</v>
      </c>
      <c r="K1334" s="1014" t="s">
        <v>1198</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893</v>
      </c>
      <c r="C1336" s="1014" t="s">
        <v>2187</v>
      </c>
      <c r="D1336" s="1014" t="s">
        <v>2188</v>
      </c>
      <c r="E1336" s="1014" t="s">
        <v>1276</v>
      </c>
      <c r="F1336" s="1015">
        <v>39801</v>
      </c>
      <c r="G1336" s="1014" t="s">
        <v>285</v>
      </c>
      <c r="H1336" s="1010">
        <v>1834000</v>
      </c>
      <c r="I1336" s="1010">
        <v>0</v>
      </c>
      <c r="J1336" s="1010">
        <v>2339348.6</v>
      </c>
      <c r="K1336" s="1014" t="s">
        <v>1198</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1082</v>
      </c>
      <c r="F1338" s="1015">
        <v>39850</v>
      </c>
      <c r="G1338" s="1014" t="s">
        <v>284</v>
      </c>
      <c r="H1338" s="1010">
        <v>6785000</v>
      </c>
      <c r="I1338" s="1010">
        <v>0</v>
      </c>
      <c r="J1338" s="1010">
        <v>4808121</v>
      </c>
      <c r="K1338" s="1014" t="s">
        <v>900</v>
      </c>
      <c r="L1338" s="1010"/>
      <c r="M1338" s="1010"/>
      <c r="N1338" s="1011"/>
      <c r="O1338" s="1010"/>
      <c r="P1338" s="1010"/>
      <c r="Q1338" s="1010"/>
      <c r="R1338" s="1010"/>
      <c r="S1338" s="1011"/>
    </row>
    <row r="1339" spans="1:19">
      <c r="A1339" s="1014" t="s">
        <v>2189</v>
      </c>
      <c r="B1339" s="1014" t="s">
        <v>283</v>
      </c>
      <c r="C1339" s="1014" t="s">
        <v>2191</v>
      </c>
      <c r="D1339" s="1014" t="s">
        <v>2192</v>
      </c>
      <c r="E1339" s="1014" t="s">
        <v>1082</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1051</v>
      </c>
      <c r="C1340" s="1014" t="s">
        <v>2194</v>
      </c>
      <c r="D1340" s="1014" t="s">
        <v>2195</v>
      </c>
      <c r="E1340" s="1014" t="s">
        <v>246</v>
      </c>
      <c r="F1340" s="1015">
        <v>39801</v>
      </c>
      <c r="G1340" s="1014" t="s">
        <v>284</v>
      </c>
      <c r="H1340" s="1010">
        <v>14700000</v>
      </c>
      <c r="I1340" s="1010">
        <v>0</v>
      </c>
      <c r="J1340" s="1010">
        <v>15703166.66</v>
      </c>
      <c r="K1340" s="1014" t="s">
        <v>1198</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935</v>
      </c>
      <c r="C1343" s="1014" t="s">
        <v>2197</v>
      </c>
      <c r="D1343" s="1014" t="s">
        <v>2198</v>
      </c>
      <c r="E1343" s="1014" t="s">
        <v>60</v>
      </c>
      <c r="F1343" s="1015">
        <v>39885</v>
      </c>
      <c r="G1343" s="1014" t="s">
        <v>285</v>
      </c>
      <c r="H1343" s="1010">
        <v>9516000</v>
      </c>
      <c r="I1343" s="1010">
        <v>0</v>
      </c>
      <c r="J1343" s="1010">
        <v>11291481</v>
      </c>
      <c r="K1343" s="1014" t="s">
        <v>1198</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902</v>
      </c>
      <c r="C1345" s="1014" t="s">
        <v>2200</v>
      </c>
      <c r="D1345" s="1014" t="s">
        <v>1492</v>
      </c>
      <c r="E1345" s="1014" t="s">
        <v>969</v>
      </c>
      <c r="F1345" s="1015">
        <v>39843</v>
      </c>
      <c r="G1345" s="1014" t="s">
        <v>285</v>
      </c>
      <c r="H1345" s="1010">
        <v>4734000</v>
      </c>
      <c r="I1345" s="1010">
        <v>0</v>
      </c>
      <c r="J1345" s="1010">
        <v>5623958.5</v>
      </c>
      <c r="K1345" s="1014" t="s">
        <v>1198</v>
      </c>
      <c r="L1345" s="1010"/>
      <c r="M1345" s="1010"/>
      <c r="N1345" s="1011"/>
      <c r="O1345" s="1010"/>
      <c r="P1345" s="1010"/>
      <c r="Q1345" s="1010"/>
      <c r="R1345" s="1010"/>
      <c r="S1345" s="1011"/>
    </row>
    <row r="1346" spans="1:19">
      <c r="A1346" s="1014" t="s">
        <v>2199</v>
      </c>
      <c r="B1346" s="1014" t="s">
        <v>283</v>
      </c>
      <c r="C1346" s="1014" t="s">
        <v>2200</v>
      </c>
      <c r="D1346" s="1014" t="s">
        <v>1492</v>
      </c>
      <c r="E1346" s="1014" t="s">
        <v>969</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1198</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893</v>
      </c>
      <c r="C1350" s="1014" t="s">
        <v>2204</v>
      </c>
      <c r="D1350" s="1014" t="s">
        <v>2205</v>
      </c>
      <c r="E1350" s="1014" t="s">
        <v>950</v>
      </c>
      <c r="F1350" s="1015">
        <v>39829</v>
      </c>
      <c r="G1350" s="1014" t="s">
        <v>285</v>
      </c>
      <c r="H1350" s="1010">
        <v>13000000</v>
      </c>
      <c r="I1350" s="1010">
        <v>0</v>
      </c>
      <c r="J1350" s="1010">
        <v>15429122.220000001</v>
      </c>
      <c r="K1350" s="1014" t="s">
        <v>1198</v>
      </c>
      <c r="L1350" s="1010"/>
      <c r="M1350" s="1010"/>
      <c r="N1350" s="1011"/>
      <c r="O1350" s="1010"/>
      <c r="P1350" s="1010"/>
      <c r="Q1350" s="1010"/>
      <c r="R1350" s="1010"/>
      <c r="S1350" s="1011"/>
    </row>
    <row r="1351" spans="1:19">
      <c r="A1351" s="1014" t="s">
        <v>2203</v>
      </c>
      <c r="B1351" s="1014" t="s">
        <v>283</v>
      </c>
      <c r="C1351" s="1014" t="s">
        <v>2204</v>
      </c>
      <c r="D1351" s="1014" t="s">
        <v>2205</v>
      </c>
      <c r="E1351" s="1014" t="s">
        <v>950</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893</v>
      </c>
      <c r="C1352" s="1014" t="s">
        <v>2207</v>
      </c>
      <c r="D1352" s="1014" t="s">
        <v>2208</v>
      </c>
      <c r="E1352" s="1014" t="s">
        <v>60</v>
      </c>
      <c r="F1352" s="1015">
        <v>39836</v>
      </c>
      <c r="G1352" s="1014" t="s">
        <v>285</v>
      </c>
      <c r="H1352" s="1010">
        <v>6216000</v>
      </c>
      <c r="I1352" s="1010">
        <v>0</v>
      </c>
      <c r="J1352" s="1010">
        <v>7803377.3799999999</v>
      </c>
      <c r="K1352" s="1014" t="s">
        <v>1198</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907</v>
      </c>
      <c r="C1355" s="1014" t="s">
        <v>2210</v>
      </c>
      <c r="D1355" s="1014" t="s">
        <v>2034</v>
      </c>
      <c r="E1355" s="1014" t="s">
        <v>19</v>
      </c>
      <c r="F1355" s="1015">
        <v>40081</v>
      </c>
      <c r="G1355" s="1014" t="s">
        <v>285</v>
      </c>
      <c r="H1355" s="1010">
        <v>3300000</v>
      </c>
      <c r="I1355" s="1010">
        <v>0</v>
      </c>
      <c r="J1355" s="1010">
        <v>4069975.55</v>
      </c>
      <c r="K1355" s="1014" t="s">
        <v>900</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893</v>
      </c>
      <c r="C1358" s="1014" t="s">
        <v>2212</v>
      </c>
      <c r="D1358" s="1014" t="s">
        <v>2213</v>
      </c>
      <c r="E1358" s="1014" t="s">
        <v>166</v>
      </c>
      <c r="F1358" s="1015">
        <v>39899</v>
      </c>
      <c r="G1358" s="1014" t="s">
        <v>285</v>
      </c>
      <c r="H1358" s="1010">
        <v>7723000</v>
      </c>
      <c r="I1358" s="1010">
        <v>0</v>
      </c>
      <c r="J1358" s="1010">
        <v>9206289.9000000004</v>
      </c>
      <c r="K1358" s="1014" t="s">
        <v>1198</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955</v>
      </c>
      <c r="C1360" s="1014" t="s">
        <v>2215</v>
      </c>
      <c r="D1360" s="1014" t="s">
        <v>1712</v>
      </c>
      <c r="E1360" s="1014" t="s">
        <v>153</v>
      </c>
      <c r="F1360" s="1015">
        <v>39805</v>
      </c>
      <c r="G1360" s="1014" t="s">
        <v>284</v>
      </c>
      <c r="H1360" s="1010">
        <v>32382000</v>
      </c>
      <c r="I1360" s="1010">
        <v>0</v>
      </c>
      <c r="J1360" s="1010">
        <v>37608789</v>
      </c>
      <c r="K1360" s="1014" t="s">
        <v>1198</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926</v>
      </c>
      <c r="C1363" s="1014" t="s">
        <v>2217</v>
      </c>
      <c r="D1363" s="1014" t="s">
        <v>2218</v>
      </c>
      <c r="E1363" s="1014" t="s">
        <v>896</v>
      </c>
      <c r="F1363" s="1015">
        <v>39899</v>
      </c>
      <c r="G1363" s="1014" t="s">
        <v>285</v>
      </c>
      <c r="H1363" s="1010">
        <v>4000000</v>
      </c>
      <c r="I1363" s="1010">
        <v>0</v>
      </c>
      <c r="J1363" s="1010">
        <v>956066.67</v>
      </c>
      <c r="K1363" s="1014" t="s">
        <v>900</v>
      </c>
      <c r="L1363" s="1010"/>
      <c r="M1363" s="1010"/>
      <c r="N1363" s="1011"/>
      <c r="O1363" s="1010"/>
      <c r="P1363" s="1010"/>
      <c r="Q1363" s="1010"/>
      <c r="R1363" s="1010"/>
      <c r="S1363" s="1011"/>
    </row>
    <row r="1364" spans="1:19">
      <c r="A1364" s="1014" t="s">
        <v>2216</v>
      </c>
      <c r="B1364" s="1014" t="s">
        <v>283</v>
      </c>
      <c r="C1364" s="1014" t="s">
        <v>2217</v>
      </c>
      <c r="D1364" s="1014" t="s">
        <v>2218</v>
      </c>
      <c r="E1364" s="1014" t="s">
        <v>896</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883</v>
      </c>
      <c r="E1365" s="1014" t="s">
        <v>6</v>
      </c>
      <c r="F1365" s="1015">
        <v>39773</v>
      </c>
      <c r="G1365" s="1014" t="s">
        <v>284</v>
      </c>
      <c r="H1365" s="1010">
        <v>67000000</v>
      </c>
      <c r="I1365" s="1010">
        <v>0</v>
      </c>
      <c r="J1365" s="1010">
        <v>81249317.200000003</v>
      </c>
      <c r="K1365" s="1014" t="s">
        <v>1198</v>
      </c>
      <c r="L1365" s="1010"/>
      <c r="M1365" s="1010"/>
      <c r="N1365" s="1011"/>
      <c r="O1365" s="1010"/>
      <c r="P1365" s="1010"/>
      <c r="Q1365" s="1010"/>
      <c r="R1365" s="1010"/>
      <c r="S1365" s="1011"/>
    </row>
    <row r="1366" spans="1:19">
      <c r="A1366" s="1014" t="s">
        <v>2219</v>
      </c>
      <c r="B1366" s="1014" t="s">
        <v>283</v>
      </c>
      <c r="C1366" s="1014" t="s">
        <v>2220</v>
      </c>
      <c r="D1366" s="1014" t="s">
        <v>883</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883</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907</v>
      </c>
      <c r="C1368" s="1014" t="s">
        <v>2222</v>
      </c>
      <c r="D1368" s="1014" t="s">
        <v>2223</v>
      </c>
      <c r="E1368" s="1014" t="s">
        <v>1868</v>
      </c>
      <c r="F1368" s="1015">
        <v>39871</v>
      </c>
      <c r="G1368" s="1014" t="s">
        <v>285</v>
      </c>
      <c r="H1368" s="1010">
        <v>24664000</v>
      </c>
      <c r="I1368" s="1010">
        <v>0</v>
      </c>
      <c r="J1368" s="1010">
        <v>21471087.899999999</v>
      </c>
      <c r="K1368" s="1014" t="s">
        <v>900</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1198</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1147</v>
      </c>
      <c r="E1375" s="1014" t="s">
        <v>905</v>
      </c>
      <c r="F1375" s="1015">
        <v>40158</v>
      </c>
      <c r="G1375" s="1014" t="s">
        <v>924</v>
      </c>
      <c r="H1375" s="1010">
        <v>2000000</v>
      </c>
      <c r="I1375" s="1010">
        <v>0</v>
      </c>
      <c r="J1375" s="1010">
        <v>2276190</v>
      </c>
      <c r="K1375" s="1014" t="s">
        <v>1198</v>
      </c>
      <c r="L1375" s="1010"/>
      <c r="M1375" s="1010"/>
      <c r="N1375" s="1011"/>
      <c r="O1375" s="1010"/>
      <c r="P1375" s="1010"/>
      <c r="Q1375" s="1010"/>
      <c r="R1375" s="1010"/>
      <c r="S1375" s="1011"/>
    </row>
    <row r="1376" spans="1:19">
      <c r="A1376" s="1014" t="s">
        <v>2227</v>
      </c>
      <c r="B1376" s="1014" t="s">
        <v>283</v>
      </c>
      <c r="C1376" s="1014" t="s">
        <v>2228</v>
      </c>
      <c r="D1376" s="1014" t="s">
        <v>1147</v>
      </c>
      <c r="E1376" s="1014" t="s">
        <v>905</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900</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883</v>
      </c>
      <c r="E1379" s="1014" t="s">
        <v>6</v>
      </c>
      <c r="F1379" s="1015">
        <v>39801</v>
      </c>
      <c r="G1379" s="1014" t="s">
        <v>285</v>
      </c>
      <c r="H1379" s="1010">
        <v>10000000</v>
      </c>
      <c r="I1379" s="1010">
        <v>0</v>
      </c>
      <c r="J1379" s="1010">
        <v>5211027.78</v>
      </c>
      <c r="K1379" s="1014" t="s">
        <v>900</v>
      </c>
      <c r="L1379" s="1010"/>
      <c r="M1379" s="1010"/>
      <c r="N1379" s="1011"/>
      <c r="O1379" s="1010"/>
      <c r="P1379" s="1010"/>
      <c r="Q1379" s="1010"/>
      <c r="R1379" s="1010"/>
      <c r="S1379" s="1011"/>
    </row>
    <row r="1380" spans="1:19">
      <c r="A1380" s="1014" t="s">
        <v>2231</v>
      </c>
      <c r="B1380" s="1014" t="s">
        <v>283</v>
      </c>
      <c r="C1380" s="1014" t="s">
        <v>2233</v>
      </c>
      <c r="D1380" s="1014" t="s">
        <v>883</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964</v>
      </c>
      <c r="E1381" s="1014" t="s">
        <v>1000</v>
      </c>
      <c r="F1381" s="1015">
        <v>39983</v>
      </c>
      <c r="G1381" s="1014" t="s">
        <v>924</v>
      </c>
      <c r="H1381" s="1010">
        <v>2330000</v>
      </c>
      <c r="I1381" s="1010">
        <v>0</v>
      </c>
      <c r="J1381" s="1010">
        <v>3199347.39</v>
      </c>
      <c r="K1381" s="1014" t="s">
        <v>1198</v>
      </c>
      <c r="L1381" s="1010"/>
      <c r="M1381" s="1010"/>
      <c r="N1381" s="1011"/>
      <c r="O1381" s="1010"/>
      <c r="P1381" s="1010"/>
      <c r="Q1381" s="1010"/>
      <c r="R1381" s="1010"/>
      <c r="S1381" s="1011"/>
    </row>
    <row r="1382" spans="1:19">
      <c r="A1382" s="1014" t="s">
        <v>2234</v>
      </c>
      <c r="B1382" s="1014" t="s">
        <v>283</v>
      </c>
      <c r="C1382" s="1014" t="s">
        <v>2235</v>
      </c>
      <c r="D1382" s="1014" t="s">
        <v>964</v>
      </c>
      <c r="E1382" s="1014" t="s">
        <v>1000</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1015</v>
      </c>
      <c r="C1383" s="1014" t="s">
        <v>2237</v>
      </c>
      <c r="D1383" s="1014" t="s">
        <v>2238</v>
      </c>
      <c r="E1383" s="1014" t="s">
        <v>1276</v>
      </c>
      <c r="F1383" s="1015">
        <v>39829</v>
      </c>
      <c r="G1383" s="1014" t="s">
        <v>284</v>
      </c>
      <c r="H1383" s="1010">
        <v>10000000</v>
      </c>
      <c r="I1383" s="1010">
        <v>0</v>
      </c>
      <c r="J1383" s="1010">
        <v>12041266.67</v>
      </c>
      <c r="K1383" s="1014" t="s">
        <v>1198</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893</v>
      </c>
      <c r="C1386" s="1014" t="s">
        <v>2240</v>
      </c>
      <c r="D1386" s="1014" t="s">
        <v>286</v>
      </c>
      <c r="E1386" s="1014" t="s">
        <v>56</v>
      </c>
      <c r="F1386" s="1015">
        <v>39822</v>
      </c>
      <c r="G1386" s="1014" t="s">
        <v>285</v>
      </c>
      <c r="H1386" s="1010">
        <v>267274000</v>
      </c>
      <c r="I1386" s="1010">
        <v>0</v>
      </c>
      <c r="J1386" s="1010">
        <v>346794005.82999998</v>
      </c>
      <c r="K1386" s="1014" t="s">
        <v>1198</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1190</v>
      </c>
      <c r="E1388" s="1014" t="s">
        <v>105</v>
      </c>
      <c r="F1388" s="1015">
        <v>39794</v>
      </c>
      <c r="G1388" s="1014" t="s">
        <v>284</v>
      </c>
      <c r="H1388" s="1010">
        <v>52372000</v>
      </c>
      <c r="I1388" s="1010">
        <v>0</v>
      </c>
      <c r="J1388" s="1010">
        <v>70087060.349999994</v>
      </c>
      <c r="K1388" s="1014" t="s">
        <v>900</v>
      </c>
      <c r="L1388" s="1010"/>
      <c r="M1388" s="1010"/>
      <c r="N1388" s="1011"/>
      <c r="O1388" s="1010"/>
      <c r="P1388" s="1010"/>
      <c r="Q1388" s="1010"/>
      <c r="R1388" s="1010"/>
      <c r="S1388" s="1011"/>
    </row>
    <row r="1389" spans="1:19">
      <c r="A1389" s="1014" t="s">
        <v>2241</v>
      </c>
      <c r="B1389" s="1014" t="s">
        <v>283</v>
      </c>
      <c r="C1389" s="1014" t="s">
        <v>2242</v>
      </c>
      <c r="D1389" s="1014" t="s">
        <v>1190</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1190</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1190</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1190</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902</v>
      </c>
      <c r="C1393" s="1014" t="s">
        <v>2244</v>
      </c>
      <c r="D1393" s="1014" t="s">
        <v>972</v>
      </c>
      <c r="E1393" s="1014" t="s">
        <v>217</v>
      </c>
      <c r="F1393" s="1015">
        <v>39805</v>
      </c>
      <c r="G1393" s="1014" t="s">
        <v>285</v>
      </c>
      <c r="H1393" s="1010">
        <v>14964000</v>
      </c>
      <c r="I1393" s="1010">
        <v>0</v>
      </c>
      <c r="J1393" s="1010">
        <v>17904842.66</v>
      </c>
      <c r="K1393" s="1014" t="s">
        <v>1198</v>
      </c>
      <c r="L1393" s="1010"/>
      <c r="M1393" s="1010"/>
      <c r="N1393" s="1011"/>
      <c r="O1393" s="1010"/>
      <c r="P1393" s="1010"/>
      <c r="Q1393" s="1010"/>
      <c r="R1393" s="1010"/>
      <c r="S1393" s="1011"/>
    </row>
    <row r="1394" spans="1:19">
      <c r="A1394" s="1014" t="s">
        <v>2243</v>
      </c>
      <c r="B1394" s="1014" t="s">
        <v>283</v>
      </c>
      <c r="C1394" s="1014" t="s">
        <v>2244</v>
      </c>
      <c r="D1394" s="1014" t="s">
        <v>972</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1198</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1054</v>
      </c>
      <c r="F1398" s="1015">
        <v>39794</v>
      </c>
      <c r="G1398" s="1014" t="s">
        <v>284</v>
      </c>
      <c r="H1398" s="1010">
        <v>4227000</v>
      </c>
      <c r="I1398" s="1010">
        <v>0</v>
      </c>
      <c r="J1398" s="1010">
        <v>5159181.33</v>
      </c>
      <c r="K1398" s="1014" t="s">
        <v>1198</v>
      </c>
      <c r="L1398" s="1010"/>
      <c r="M1398" s="1010"/>
      <c r="N1398" s="1011"/>
      <c r="O1398" s="1010"/>
      <c r="P1398" s="1010"/>
      <c r="Q1398" s="1010"/>
      <c r="R1398" s="1010"/>
      <c r="S1398" s="1011"/>
    </row>
    <row r="1399" spans="1:19">
      <c r="A1399" s="1014" t="s">
        <v>2248</v>
      </c>
      <c r="B1399" s="1014" t="s">
        <v>283</v>
      </c>
      <c r="C1399" s="1014" t="s">
        <v>2249</v>
      </c>
      <c r="D1399" s="1014" t="s">
        <v>2250</v>
      </c>
      <c r="E1399" s="1014" t="s">
        <v>1054</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1054</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1198</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900</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1198</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902</v>
      </c>
      <c r="C1409" s="1014" t="s">
        <v>2261</v>
      </c>
      <c r="D1409" s="1014" t="s">
        <v>2262</v>
      </c>
      <c r="E1409" s="1014" t="s">
        <v>1276</v>
      </c>
      <c r="F1409" s="1015">
        <v>39843</v>
      </c>
      <c r="G1409" s="1014" t="s">
        <v>285</v>
      </c>
      <c r="H1409" s="1010">
        <v>10000000</v>
      </c>
      <c r="I1409" s="1010">
        <v>0</v>
      </c>
      <c r="J1409" s="1010">
        <v>11930624.67</v>
      </c>
      <c r="K1409" s="1014" t="s">
        <v>1198</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907</v>
      </c>
      <c r="C1411" s="1014" t="s">
        <v>2264</v>
      </c>
      <c r="D1411" s="1014" t="s">
        <v>2265</v>
      </c>
      <c r="E1411" s="1014" t="s">
        <v>188</v>
      </c>
      <c r="F1411" s="1015">
        <v>39857</v>
      </c>
      <c r="G1411" s="1014" t="s">
        <v>285</v>
      </c>
      <c r="H1411" s="1010">
        <v>10500000</v>
      </c>
      <c r="I1411" s="1010">
        <v>0</v>
      </c>
      <c r="J1411" s="1010">
        <v>11891847.5</v>
      </c>
      <c r="K1411" s="1014" t="s">
        <v>900</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893</v>
      </c>
      <c r="C1415" s="1014" t="s">
        <v>2267</v>
      </c>
      <c r="D1415" s="1014" t="s">
        <v>2268</v>
      </c>
      <c r="E1415" s="1014" t="s">
        <v>188</v>
      </c>
      <c r="F1415" s="1015">
        <v>39857</v>
      </c>
      <c r="G1415" s="1014" t="s">
        <v>285</v>
      </c>
      <c r="H1415" s="1010">
        <v>1992000</v>
      </c>
      <c r="I1415" s="1010">
        <v>0</v>
      </c>
      <c r="J1415" s="1010">
        <v>2380393</v>
      </c>
      <c r="K1415" s="1014" t="s">
        <v>1198</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900</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955</v>
      </c>
      <c r="C1421" s="1014" t="s">
        <v>2272</v>
      </c>
      <c r="D1421" s="1014" t="s">
        <v>2273</v>
      </c>
      <c r="E1421" s="1014" t="s">
        <v>6</v>
      </c>
      <c r="F1421" s="1015">
        <v>39787</v>
      </c>
      <c r="G1421" s="1014" t="s">
        <v>284</v>
      </c>
      <c r="H1421" s="1010">
        <v>13500000</v>
      </c>
      <c r="I1421" s="1010">
        <v>0</v>
      </c>
      <c r="J1421" s="1010">
        <v>15871250</v>
      </c>
      <c r="K1421" s="1014" t="s">
        <v>1198</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1051</v>
      </c>
      <c r="C1424" s="1014" t="s">
        <v>2275</v>
      </c>
      <c r="D1424" s="1014" t="s">
        <v>2276</v>
      </c>
      <c r="E1424" s="1014" t="s">
        <v>83</v>
      </c>
      <c r="F1424" s="1015">
        <v>39829</v>
      </c>
      <c r="G1424" s="1014" t="s">
        <v>284</v>
      </c>
      <c r="H1424" s="1010">
        <v>38263000</v>
      </c>
      <c r="I1424" s="1010">
        <v>0</v>
      </c>
      <c r="J1424" s="1010">
        <v>40521918.609999999</v>
      </c>
      <c r="K1424" s="1014" t="s">
        <v>1198</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926</v>
      </c>
      <c r="C1427" s="1014" t="s">
        <v>2278</v>
      </c>
      <c r="D1427" s="1014" t="s">
        <v>2279</v>
      </c>
      <c r="E1427" s="1014" t="s">
        <v>6</v>
      </c>
      <c r="F1427" s="1015">
        <v>39843</v>
      </c>
      <c r="G1427" s="1014" t="s">
        <v>285</v>
      </c>
      <c r="H1427" s="1010">
        <v>2080000</v>
      </c>
      <c r="I1427" s="1010">
        <v>0</v>
      </c>
      <c r="J1427" s="1010">
        <v>2654758.89</v>
      </c>
      <c r="K1427" s="1014" t="s">
        <v>1198</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969</v>
      </c>
      <c r="F1429" s="1015">
        <v>39787</v>
      </c>
      <c r="G1429" s="1014" t="s">
        <v>284</v>
      </c>
      <c r="H1429" s="1010">
        <v>7000000</v>
      </c>
      <c r="I1429" s="1010">
        <v>0</v>
      </c>
      <c r="J1429" s="1010">
        <v>7438888.8899999997</v>
      </c>
      <c r="K1429" s="1014" t="s">
        <v>1198</v>
      </c>
      <c r="L1429" s="1010"/>
      <c r="M1429" s="1010"/>
      <c r="N1429" s="1011"/>
      <c r="O1429" s="1010"/>
      <c r="P1429" s="1010"/>
      <c r="Q1429" s="1010"/>
      <c r="R1429" s="1010"/>
      <c r="S1429" s="1011"/>
    </row>
    <row r="1430" spans="1:19">
      <c r="A1430" s="1014" t="s">
        <v>2280</v>
      </c>
      <c r="B1430" s="1014" t="s">
        <v>283</v>
      </c>
      <c r="C1430" s="1014" t="s">
        <v>2281</v>
      </c>
      <c r="D1430" s="1014" t="s">
        <v>2282</v>
      </c>
      <c r="E1430" s="1014" t="s">
        <v>969</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969</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1198</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900</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907</v>
      </c>
      <c r="C1441" s="1014" t="s">
        <v>2289</v>
      </c>
      <c r="D1441" s="1014" t="s">
        <v>2268</v>
      </c>
      <c r="E1441" s="1014" t="s">
        <v>933</v>
      </c>
      <c r="F1441" s="1015">
        <v>39920</v>
      </c>
      <c r="G1441" s="1014" t="s">
        <v>285</v>
      </c>
      <c r="H1441" s="1010">
        <v>2816000</v>
      </c>
      <c r="I1441" s="1010">
        <v>0</v>
      </c>
      <c r="J1441" s="1010">
        <v>3403603.15</v>
      </c>
      <c r="K1441" s="1014" t="s">
        <v>900</v>
      </c>
      <c r="L1441" s="1010"/>
      <c r="M1441" s="1010"/>
      <c r="N1441" s="1011"/>
      <c r="O1441" s="1010"/>
      <c r="P1441" s="1010"/>
      <c r="Q1441" s="1010"/>
      <c r="R1441" s="1010"/>
      <c r="S1441" s="1011"/>
    </row>
    <row r="1442" spans="1:19">
      <c r="A1442" s="1014" t="s">
        <v>2288</v>
      </c>
      <c r="B1442" s="1014" t="s">
        <v>283</v>
      </c>
      <c r="C1442" s="1014" t="s">
        <v>2289</v>
      </c>
      <c r="D1442" s="1014" t="s">
        <v>2268</v>
      </c>
      <c r="E1442" s="1014" t="s">
        <v>933</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933</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933</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1124</v>
      </c>
      <c r="E1447" s="1014" t="s">
        <v>1074</v>
      </c>
      <c r="F1447" s="1015">
        <v>39801</v>
      </c>
      <c r="G1447" s="1014" t="s">
        <v>7</v>
      </c>
      <c r="H1447" s="1010">
        <v>12063000</v>
      </c>
      <c r="I1447" s="1010">
        <v>12063000</v>
      </c>
      <c r="J1447" s="1010">
        <v>93823.33</v>
      </c>
      <c r="K1447" s="1014" t="s">
        <v>929</v>
      </c>
      <c r="L1447" s="1010"/>
      <c r="M1447" s="1010"/>
      <c r="N1447" s="1011"/>
      <c r="O1447" s="1010"/>
      <c r="P1447" s="1010"/>
      <c r="Q1447" s="1010"/>
      <c r="R1447" s="1010"/>
      <c r="S1447" s="1011"/>
    </row>
    <row r="1448" spans="1:19">
      <c r="A1448" s="1014" t="s">
        <v>2295</v>
      </c>
      <c r="B1448" s="1014" t="s">
        <v>3067</v>
      </c>
      <c r="C1448" s="1014" t="s">
        <v>2296</v>
      </c>
      <c r="D1448" s="1014" t="s">
        <v>1033</v>
      </c>
      <c r="E1448" s="1014" t="s">
        <v>42</v>
      </c>
      <c r="F1448" s="1015">
        <v>39969</v>
      </c>
      <c r="G1448" s="1014" t="s">
        <v>924</v>
      </c>
      <c r="H1448" s="1010">
        <v>17300000</v>
      </c>
      <c r="I1448" s="1010">
        <v>17300000</v>
      </c>
      <c r="J1448" s="1010">
        <v>11178439.210000001</v>
      </c>
      <c r="K1448" s="1014" t="s">
        <v>1221</v>
      </c>
      <c r="L1448" s="1010"/>
      <c r="M1448" s="1010"/>
      <c r="N1448" s="1011"/>
      <c r="O1448" s="1010"/>
      <c r="P1448" s="1010"/>
      <c r="Q1448" s="1010"/>
      <c r="R1448" s="1010"/>
      <c r="S1448" s="1011"/>
    </row>
    <row r="1449" spans="1:19">
      <c r="A1449" s="1014" t="s">
        <v>2295</v>
      </c>
      <c r="B1449" s="1014" t="s">
        <v>283</v>
      </c>
      <c r="C1449" s="1014" t="s">
        <v>2296</v>
      </c>
      <c r="D1449" s="1014" t="s">
        <v>1033</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2297</v>
      </c>
      <c r="B1450" s="1014" t="s">
        <v>926</v>
      </c>
      <c r="C1450" s="1014" t="s">
        <v>2298</v>
      </c>
      <c r="D1450" s="1014" t="s">
        <v>2299</v>
      </c>
      <c r="E1450" s="1014" t="s">
        <v>1183</v>
      </c>
      <c r="F1450" s="1015">
        <v>39927</v>
      </c>
      <c r="G1450" s="1014" t="s">
        <v>285</v>
      </c>
      <c r="H1450" s="1010">
        <v>3216000</v>
      </c>
      <c r="I1450" s="1010">
        <v>0</v>
      </c>
      <c r="J1450" s="1010">
        <v>4116801.92</v>
      </c>
      <c r="K1450" s="1014" t="s">
        <v>900</v>
      </c>
      <c r="L1450" s="1010"/>
      <c r="M1450" s="1010"/>
      <c r="N1450" s="1011"/>
      <c r="O1450" s="1010"/>
      <c r="P1450" s="1010"/>
      <c r="Q1450" s="1010"/>
      <c r="R1450" s="1010"/>
      <c r="S1450" s="1011"/>
    </row>
    <row r="1451" spans="1:19">
      <c r="A1451" s="1014" t="s">
        <v>2297</v>
      </c>
      <c r="B1451" s="1014" t="s">
        <v>283</v>
      </c>
      <c r="C1451" s="1014" t="s">
        <v>2298</v>
      </c>
      <c r="D1451" s="1014" t="s">
        <v>2299</v>
      </c>
      <c r="E1451" s="1014" t="s">
        <v>1183</v>
      </c>
      <c r="F1451" s="1015">
        <v>41565</v>
      </c>
      <c r="G1451" s="1014" t="s">
        <v>283</v>
      </c>
      <c r="H1451" s="1010"/>
      <c r="I1451" s="1010"/>
      <c r="J1451" s="1010"/>
      <c r="K1451" s="1014" t="s">
        <v>283</v>
      </c>
      <c r="L1451" s="1010">
        <v>100000</v>
      </c>
      <c r="M1451" s="1010"/>
      <c r="N1451" s="1011">
        <v>100</v>
      </c>
      <c r="O1451" s="1010">
        <v>1000</v>
      </c>
      <c r="P1451" s="1010"/>
      <c r="Q1451" s="1010"/>
      <c r="R1451" s="1010">
        <v>9459.1299999999992</v>
      </c>
      <c r="S1451" s="1011">
        <v>11</v>
      </c>
    </row>
    <row r="1452" spans="1:19">
      <c r="A1452" s="1014" t="s">
        <v>2297</v>
      </c>
      <c r="B1452" s="1014" t="s">
        <v>283</v>
      </c>
      <c r="C1452" s="1014" t="s">
        <v>2298</v>
      </c>
      <c r="D1452" s="1014" t="s">
        <v>2299</v>
      </c>
      <c r="E1452" s="1014" t="s">
        <v>1183</v>
      </c>
      <c r="F1452" s="1015">
        <v>41568</v>
      </c>
      <c r="G1452" s="1014" t="s">
        <v>283</v>
      </c>
      <c r="H1452" s="1010"/>
      <c r="I1452" s="1010"/>
      <c r="J1452" s="1010"/>
      <c r="K1452" s="1014" t="s">
        <v>283</v>
      </c>
      <c r="L1452" s="1010">
        <v>3116000</v>
      </c>
      <c r="M1452" s="1010"/>
      <c r="N1452" s="1011">
        <v>3116</v>
      </c>
      <c r="O1452" s="1010">
        <v>1000</v>
      </c>
      <c r="P1452" s="1010"/>
      <c r="Q1452" s="1010"/>
      <c r="R1452" s="1010">
        <v>128988.07</v>
      </c>
      <c r="S1452" s="1011">
        <v>150</v>
      </c>
    </row>
    <row r="1453" spans="1:19">
      <c r="A1453" s="1014" t="s">
        <v>2297</v>
      </c>
      <c r="B1453" s="1014" t="s">
        <v>283</v>
      </c>
      <c r="C1453" s="1014" t="s">
        <v>2298</v>
      </c>
      <c r="D1453" s="1014" t="s">
        <v>2299</v>
      </c>
      <c r="E1453" s="1014" t="s">
        <v>1183</v>
      </c>
      <c r="F1453" s="1015">
        <v>41645</v>
      </c>
      <c r="G1453" s="1014" t="s">
        <v>283</v>
      </c>
      <c r="H1453" s="1010"/>
      <c r="I1453" s="1010"/>
      <c r="J1453" s="1010"/>
      <c r="K1453" s="1014" t="s">
        <v>283</v>
      </c>
      <c r="L1453" s="1010"/>
      <c r="M1453" s="1010">
        <v>-25000</v>
      </c>
      <c r="N1453" s="1011"/>
      <c r="O1453" s="1010"/>
      <c r="P1453" s="1010"/>
      <c r="Q1453" s="1010"/>
      <c r="R1453" s="1010"/>
      <c r="S1453" s="1011"/>
    </row>
    <row r="1454" spans="1:19">
      <c r="A1454" s="1014" t="s">
        <v>2300</v>
      </c>
      <c r="B1454" s="1014" t="s">
        <v>1596</v>
      </c>
      <c r="C1454" s="1014" t="s">
        <v>2301</v>
      </c>
      <c r="D1454" s="1014" t="s">
        <v>2302</v>
      </c>
      <c r="E1454" s="1014" t="s">
        <v>166</v>
      </c>
      <c r="F1454" s="1015">
        <v>39934</v>
      </c>
      <c r="G1454" s="1014" t="s">
        <v>924</v>
      </c>
      <c r="H1454" s="1010">
        <v>6100000</v>
      </c>
      <c r="I1454" s="1010">
        <v>0</v>
      </c>
      <c r="J1454" s="1010">
        <v>7662314.5300000003</v>
      </c>
      <c r="K1454" s="1014" t="s">
        <v>1198</v>
      </c>
      <c r="L1454" s="1010"/>
      <c r="M1454" s="1010"/>
      <c r="N1454" s="1011"/>
      <c r="O1454" s="1010"/>
      <c r="P1454" s="1010"/>
      <c r="Q1454" s="1010"/>
      <c r="R1454" s="1010"/>
      <c r="S1454" s="1011"/>
    </row>
    <row r="1455" spans="1:19">
      <c r="A1455" s="1014" t="s">
        <v>2300</v>
      </c>
      <c r="B1455" s="1014" t="s">
        <v>283</v>
      </c>
      <c r="C1455" s="1014" t="s">
        <v>2301</v>
      </c>
      <c r="D1455" s="1014" t="s">
        <v>2302</v>
      </c>
      <c r="E1455" s="1014" t="s">
        <v>166</v>
      </c>
      <c r="F1455" s="1015">
        <v>40821</v>
      </c>
      <c r="G1455" s="1014" t="s">
        <v>283</v>
      </c>
      <c r="H1455" s="1010"/>
      <c r="I1455" s="1010"/>
      <c r="J1455" s="1010"/>
      <c r="K1455" s="1014" t="s">
        <v>283</v>
      </c>
      <c r="L1455" s="1010">
        <v>6100000</v>
      </c>
      <c r="M1455" s="1010"/>
      <c r="N1455" s="1011">
        <v>6100000</v>
      </c>
      <c r="O1455" s="1010">
        <v>1</v>
      </c>
      <c r="P1455" s="1010"/>
      <c r="Q1455" s="1010"/>
      <c r="R1455" s="1010">
        <v>305000</v>
      </c>
      <c r="S1455" s="1011">
        <v>305000</v>
      </c>
    </row>
    <row r="1456" spans="1:19">
      <c r="A1456" s="1014" t="s">
        <v>2303</v>
      </c>
      <c r="B1456" s="1014" t="s">
        <v>2304</v>
      </c>
      <c r="C1456" s="1014" t="s">
        <v>2305</v>
      </c>
      <c r="D1456" s="1014" t="s">
        <v>2306</v>
      </c>
      <c r="E1456" s="1014" t="s">
        <v>6</v>
      </c>
      <c r="F1456" s="1015">
        <v>39773</v>
      </c>
      <c r="G1456" s="1014" t="s">
        <v>284</v>
      </c>
      <c r="H1456" s="1010">
        <v>180634000</v>
      </c>
      <c r="I1456" s="1010">
        <v>0</v>
      </c>
      <c r="J1456" s="1010">
        <v>168483804.19999999</v>
      </c>
      <c r="K1456" s="1014" t="s">
        <v>900</v>
      </c>
      <c r="L1456" s="1010"/>
      <c r="M1456" s="1010"/>
      <c r="N1456" s="1011"/>
      <c r="O1456" s="1010"/>
      <c r="P1456" s="1010"/>
      <c r="Q1456" s="1010"/>
      <c r="R1456" s="1010"/>
      <c r="S1456" s="1011"/>
    </row>
    <row r="1457" spans="1:19">
      <c r="A1457" s="1014" t="s">
        <v>2303</v>
      </c>
      <c r="B1457" s="1014" t="s">
        <v>283</v>
      </c>
      <c r="C1457" s="1014" t="s">
        <v>2305</v>
      </c>
      <c r="D1457" s="1014" t="s">
        <v>2306</v>
      </c>
      <c r="E1457" s="1014" t="s">
        <v>6</v>
      </c>
      <c r="F1457" s="1015">
        <v>40597</v>
      </c>
      <c r="G1457" s="1014" t="s">
        <v>283</v>
      </c>
      <c r="H1457" s="1010"/>
      <c r="I1457" s="1010"/>
      <c r="J1457" s="1010"/>
      <c r="K1457" s="1014" t="s">
        <v>283</v>
      </c>
      <c r="L1457" s="1010">
        <v>14.75</v>
      </c>
      <c r="M1457" s="1010"/>
      <c r="N1457" s="1011">
        <v>0.5</v>
      </c>
      <c r="O1457" s="1010">
        <v>29.5</v>
      </c>
      <c r="P1457" s="1010">
        <v>-10.280099999999999</v>
      </c>
      <c r="Q1457" s="1010"/>
      <c r="R1457" s="1010"/>
      <c r="S1457" s="1011"/>
    </row>
    <row r="1458" spans="1:19">
      <c r="A1458" s="1014" t="s">
        <v>2303</v>
      </c>
      <c r="B1458" s="1014" t="s">
        <v>283</v>
      </c>
      <c r="C1458" s="1014" t="s">
        <v>2305</v>
      </c>
      <c r="D1458" s="1014" t="s">
        <v>2306</v>
      </c>
      <c r="E1458" s="1014" t="s">
        <v>6</v>
      </c>
      <c r="F1458" s="1015">
        <v>41243</v>
      </c>
      <c r="G1458" s="1014" t="s">
        <v>283</v>
      </c>
      <c r="H1458" s="1010"/>
      <c r="I1458" s="1010"/>
      <c r="J1458" s="1010"/>
      <c r="K1458" s="1014" t="s">
        <v>283</v>
      </c>
      <c r="L1458" s="1010">
        <v>165983272</v>
      </c>
      <c r="M1458" s="1010"/>
      <c r="N1458" s="1011">
        <v>3608332</v>
      </c>
      <c r="O1458" s="1010">
        <v>46</v>
      </c>
      <c r="P1458" s="1010">
        <v>-14650702.969900001</v>
      </c>
      <c r="Q1458" s="1010"/>
      <c r="R1458" s="1010">
        <v>393120.78</v>
      </c>
      <c r="S1458" s="1011">
        <v>15120.03</v>
      </c>
    </row>
    <row r="1459" spans="1:19">
      <c r="A1459" s="1014" t="s">
        <v>2307</v>
      </c>
      <c r="B1459" s="1014" t="s">
        <v>926</v>
      </c>
      <c r="C1459" s="1014" t="s">
        <v>2308</v>
      </c>
      <c r="D1459" s="1014" t="s">
        <v>883</v>
      </c>
      <c r="E1459" s="1014" t="s">
        <v>6</v>
      </c>
      <c r="F1459" s="1015">
        <v>39801</v>
      </c>
      <c r="G1459" s="1014" t="s">
        <v>285</v>
      </c>
      <c r="H1459" s="1010">
        <v>16200000</v>
      </c>
      <c r="I1459" s="1010">
        <v>0</v>
      </c>
      <c r="J1459" s="1010">
        <v>21003597.960000001</v>
      </c>
      <c r="K1459" s="1014" t="s">
        <v>900</v>
      </c>
      <c r="L1459" s="1010"/>
      <c r="M1459" s="1010"/>
      <c r="N1459" s="1011"/>
      <c r="O1459" s="1010"/>
      <c r="P1459" s="1010"/>
      <c r="Q1459" s="1010"/>
      <c r="R1459" s="1010"/>
      <c r="S1459" s="1011"/>
    </row>
    <row r="1460" spans="1:19">
      <c r="A1460" s="1014" t="s">
        <v>2307</v>
      </c>
      <c r="B1460" s="1014" t="s">
        <v>283</v>
      </c>
      <c r="C1460" s="1014" t="s">
        <v>2308</v>
      </c>
      <c r="D1460" s="1014" t="s">
        <v>883</v>
      </c>
      <c r="E1460" s="1014" t="s">
        <v>6</v>
      </c>
      <c r="F1460" s="1015">
        <v>41597</v>
      </c>
      <c r="G1460" s="1014" t="s">
        <v>283</v>
      </c>
      <c r="H1460" s="1010"/>
      <c r="I1460" s="1010"/>
      <c r="J1460" s="1010"/>
      <c r="K1460" s="1014" t="s">
        <v>283</v>
      </c>
      <c r="L1460" s="1010">
        <v>16200000</v>
      </c>
      <c r="M1460" s="1010"/>
      <c r="N1460" s="1011">
        <v>16200</v>
      </c>
      <c r="O1460" s="1010">
        <v>1215.17</v>
      </c>
      <c r="P1460" s="1010"/>
      <c r="Q1460" s="1010">
        <v>3485754</v>
      </c>
      <c r="R1460" s="1010">
        <v>1156636.5</v>
      </c>
      <c r="S1460" s="1011">
        <v>810</v>
      </c>
    </row>
    <row r="1461" spans="1:19">
      <c r="A1461" s="1014" t="s">
        <v>2307</v>
      </c>
      <c r="B1461" s="1014" t="s">
        <v>283</v>
      </c>
      <c r="C1461" s="1014" t="s">
        <v>2308</v>
      </c>
      <c r="D1461" s="1014" t="s">
        <v>883</v>
      </c>
      <c r="E1461" s="1014" t="s">
        <v>6</v>
      </c>
      <c r="F1461" s="1015">
        <v>41645</v>
      </c>
      <c r="G1461" s="1014" t="s">
        <v>283</v>
      </c>
      <c r="H1461" s="1010"/>
      <c r="I1461" s="1010"/>
      <c r="J1461" s="1010"/>
      <c r="K1461" s="1014" t="s">
        <v>283</v>
      </c>
      <c r="L1461" s="1010"/>
      <c r="M1461" s="1010">
        <v>-196857.54</v>
      </c>
      <c r="N1461" s="1011"/>
      <c r="O1461" s="1010"/>
      <c r="P1461" s="1010"/>
      <c r="Q1461" s="1010"/>
      <c r="R1461" s="1010"/>
      <c r="S1461" s="1011"/>
    </row>
    <row r="1462" spans="1:19">
      <c r="A1462" s="1014" t="s">
        <v>2309</v>
      </c>
      <c r="B1462" s="1014" t="s">
        <v>935</v>
      </c>
      <c r="C1462" s="1014" t="s">
        <v>2310</v>
      </c>
      <c r="D1462" s="1014" t="s">
        <v>2311</v>
      </c>
      <c r="E1462" s="1014" t="s">
        <v>6</v>
      </c>
      <c r="F1462" s="1015">
        <v>39805</v>
      </c>
      <c r="G1462" s="1014" t="s">
        <v>285</v>
      </c>
      <c r="H1462" s="1010">
        <v>11600000</v>
      </c>
      <c r="I1462" s="1010">
        <v>0</v>
      </c>
      <c r="J1462" s="1010">
        <v>13821963.890000001</v>
      </c>
      <c r="K1462" s="1014" t="s">
        <v>1198</v>
      </c>
      <c r="L1462" s="1010"/>
      <c r="M1462" s="1010"/>
      <c r="N1462" s="1011"/>
      <c r="O1462" s="1010"/>
      <c r="P1462" s="1010"/>
      <c r="Q1462" s="1010"/>
      <c r="R1462" s="1010"/>
      <c r="S1462" s="1011"/>
    </row>
    <row r="1463" spans="1:19">
      <c r="A1463" s="1014" t="s">
        <v>2309</v>
      </c>
      <c r="B1463" s="1014" t="s">
        <v>283</v>
      </c>
      <c r="C1463" s="1014" t="s">
        <v>2310</v>
      </c>
      <c r="D1463" s="1014" t="s">
        <v>2311</v>
      </c>
      <c r="E1463" s="1014" t="s">
        <v>6</v>
      </c>
      <c r="F1463" s="1015">
        <v>40752</v>
      </c>
      <c r="G1463" s="1014" t="s">
        <v>283</v>
      </c>
      <c r="H1463" s="1010"/>
      <c r="I1463" s="1010"/>
      <c r="J1463" s="1010"/>
      <c r="K1463" s="1014" t="s">
        <v>283</v>
      </c>
      <c r="L1463" s="1010">
        <v>11600000</v>
      </c>
      <c r="M1463" s="1010"/>
      <c r="N1463" s="1011">
        <v>11600</v>
      </c>
      <c r="O1463" s="1010">
        <v>1000</v>
      </c>
      <c r="P1463" s="1010"/>
      <c r="Q1463" s="1010"/>
      <c r="R1463" s="1010">
        <v>580000</v>
      </c>
      <c r="S1463" s="1011">
        <v>580</v>
      </c>
    </row>
    <row r="1464" spans="1:19">
      <c r="A1464" s="1014" t="s">
        <v>2312</v>
      </c>
      <c r="B1464" s="1014" t="s">
        <v>2313</v>
      </c>
      <c r="C1464" s="1014" t="s">
        <v>2314</v>
      </c>
      <c r="D1464" s="1014" t="s">
        <v>2315</v>
      </c>
      <c r="E1464" s="1014" t="s">
        <v>6</v>
      </c>
      <c r="F1464" s="1015">
        <v>39829</v>
      </c>
      <c r="G1464" s="1014" t="s">
        <v>285</v>
      </c>
      <c r="H1464" s="1010">
        <v>4120000</v>
      </c>
      <c r="I1464" s="1010">
        <v>0</v>
      </c>
      <c r="J1464" s="1010">
        <v>18087.939999999999</v>
      </c>
      <c r="K1464" s="1014" t="s">
        <v>2933</v>
      </c>
      <c r="L1464" s="1010"/>
      <c r="M1464" s="1010"/>
      <c r="N1464" s="1011"/>
      <c r="O1464" s="1010"/>
      <c r="P1464" s="1010"/>
      <c r="Q1464" s="1010"/>
      <c r="R1464" s="1010"/>
      <c r="S1464" s="1011"/>
    </row>
    <row r="1465" spans="1:19">
      <c r="A1465" s="1014" t="s">
        <v>2312</v>
      </c>
      <c r="B1465" s="1014" t="s">
        <v>283</v>
      </c>
      <c r="C1465" s="1014" t="s">
        <v>2314</v>
      </c>
      <c r="D1465" s="1014" t="s">
        <v>2315</v>
      </c>
      <c r="E1465" s="1014" t="s">
        <v>6</v>
      </c>
      <c r="F1465" s="1015">
        <v>40220</v>
      </c>
      <c r="G1465" s="1014" t="s">
        <v>283</v>
      </c>
      <c r="H1465" s="1010"/>
      <c r="I1465" s="1010"/>
      <c r="J1465" s="1010"/>
      <c r="K1465" s="1014" t="s">
        <v>283</v>
      </c>
      <c r="L1465" s="1010"/>
      <c r="M1465" s="1010"/>
      <c r="N1465" s="1011"/>
      <c r="O1465" s="1010"/>
      <c r="P1465" s="1010">
        <v>-4120000</v>
      </c>
      <c r="Q1465" s="1010"/>
      <c r="R1465" s="1010"/>
      <c r="S1465" s="1011"/>
    </row>
    <row r="1466" spans="1:19">
      <c r="A1466" s="1014" t="s">
        <v>2316</v>
      </c>
      <c r="B1466" s="1014" t="s">
        <v>926</v>
      </c>
      <c r="C1466" s="1014" t="s">
        <v>2317</v>
      </c>
      <c r="D1466" s="1014" t="s">
        <v>883</v>
      </c>
      <c r="E1466" s="1014" t="s">
        <v>6</v>
      </c>
      <c r="F1466" s="1015">
        <v>39805</v>
      </c>
      <c r="G1466" s="1014" t="s">
        <v>285</v>
      </c>
      <c r="H1466" s="1010">
        <v>4060000</v>
      </c>
      <c r="I1466" s="1010">
        <v>0</v>
      </c>
      <c r="J1466" s="1010">
        <v>2991670.8</v>
      </c>
      <c r="K1466" s="1014" t="s">
        <v>900</v>
      </c>
      <c r="L1466" s="1010"/>
      <c r="M1466" s="1010"/>
      <c r="N1466" s="1011"/>
      <c r="O1466" s="1010"/>
      <c r="P1466" s="1010"/>
      <c r="Q1466" s="1010"/>
      <c r="R1466" s="1010"/>
      <c r="S1466" s="1011"/>
    </row>
    <row r="1467" spans="1:19">
      <c r="A1467" s="1014" t="s">
        <v>2316</v>
      </c>
      <c r="B1467" s="1014" t="s">
        <v>283</v>
      </c>
      <c r="C1467" s="1014" t="s">
        <v>2317</v>
      </c>
      <c r="D1467" s="1014" t="s">
        <v>883</v>
      </c>
      <c r="E1467" s="1014" t="s">
        <v>6</v>
      </c>
      <c r="F1467" s="1015">
        <v>41680</v>
      </c>
      <c r="G1467" s="1014" t="s">
        <v>283</v>
      </c>
      <c r="H1467" s="1010"/>
      <c r="I1467" s="1010"/>
      <c r="J1467" s="1010"/>
      <c r="K1467" s="1014" t="s">
        <v>283</v>
      </c>
      <c r="L1467" s="1010">
        <v>2519960.7999999998</v>
      </c>
      <c r="M1467" s="1010"/>
      <c r="N1467" s="1011">
        <v>4060</v>
      </c>
      <c r="O1467" s="1010">
        <v>620.67999999999995</v>
      </c>
      <c r="P1467" s="1010">
        <v>-1540039.2</v>
      </c>
      <c r="Q1467" s="1010"/>
      <c r="R1467" s="1010">
        <v>109487.5</v>
      </c>
      <c r="S1467" s="1011">
        <v>203</v>
      </c>
    </row>
    <row r="1468" spans="1:19">
      <c r="A1468" s="1014" t="s">
        <v>2316</v>
      </c>
      <c r="B1468" s="1014" t="s">
        <v>283</v>
      </c>
      <c r="C1468" s="1014" t="s">
        <v>2317</v>
      </c>
      <c r="D1468" s="1014" t="s">
        <v>883</v>
      </c>
      <c r="E1468" s="1014" t="s">
        <v>6</v>
      </c>
      <c r="F1468" s="1015">
        <v>41717</v>
      </c>
      <c r="G1468" s="1014" t="s">
        <v>283</v>
      </c>
      <c r="H1468" s="1010"/>
      <c r="I1468" s="1010"/>
      <c r="J1468" s="1010"/>
      <c r="K1468" s="1014" t="s">
        <v>283</v>
      </c>
      <c r="L1468" s="1010"/>
      <c r="M1468" s="1010">
        <v>-25000</v>
      </c>
      <c r="N1468" s="1011"/>
      <c r="O1468" s="1010"/>
      <c r="P1468" s="1010"/>
      <c r="Q1468" s="1010"/>
      <c r="R1468" s="1010"/>
      <c r="S1468" s="1011"/>
    </row>
    <row r="1469" spans="1:19">
      <c r="A1469" s="1014" t="s">
        <v>2318</v>
      </c>
      <c r="B1469" s="1014" t="s">
        <v>2319</v>
      </c>
      <c r="C1469" s="1014" t="s">
        <v>2320</v>
      </c>
      <c r="D1469" s="1014" t="s">
        <v>1752</v>
      </c>
      <c r="E1469" s="1014" t="s">
        <v>188</v>
      </c>
      <c r="F1469" s="1015">
        <v>39794</v>
      </c>
      <c r="G1469" s="1014" t="s">
        <v>284</v>
      </c>
      <c r="H1469" s="1010">
        <v>6500000</v>
      </c>
      <c r="I1469" s="1010">
        <v>0</v>
      </c>
      <c r="J1469" s="1010">
        <v>7937744.9699999997</v>
      </c>
      <c r="K1469" s="1014" t="s">
        <v>879</v>
      </c>
      <c r="L1469" s="1010"/>
      <c r="M1469" s="1010"/>
      <c r="N1469" s="1011"/>
      <c r="O1469" s="1010"/>
      <c r="P1469" s="1010"/>
      <c r="Q1469" s="1010"/>
      <c r="R1469" s="1010"/>
      <c r="S1469" s="1011"/>
    </row>
    <row r="1470" spans="1:19">
      <c r="A1470" s="1014" t="s">
        <v>2318</v>
      </c>
      <c r="B1470" s="1014" t="s">
        <v>283</v>
      </c>
      <c r="C1470" s="1014" t="s">
        <v>2320</v>
      </c>
      <c r="D1470" s="1014" t="s">
        <v>1752</v>
      </c>
      <c r="E1470" s="1014" t="s">
        <v>188</v>
      </c>
      <c r="F1470" s="1015">
        <v>41320</v>
      </c>
      <c r="G1470" s="1014" t="s">
        <v>283</v>
      </c>
      <c r="H1470" s="1010"/>
      <c r="I1470" s="1010"/>
      <c r="J1470" s="1010"/>
      <c r="K1470" s="1014" t="s">
        <v>283</v>
      </c>
      <c r="L1470" s="1010">
        <v>6500000</v>
      </c>
      <c r="M1470" s="1010"/>
      <c r="N1470" s="1011">
        <v>6500</v>
      </c>
      <c r="O1470" s="1010">
        <v>1000</v>
      </c>
      <c r="P1470" s="1010"/>
      <c r="Q1470" s="1010"/>
      <c r="R1470" s="1010"/>
      <c r="S1470" s="1011"/>
    </row>
    <row r="1471" spans="1:19">
      <c r="A1471" s="1014" t="s">
        <v>2321</v>
      </c>
      <c r="B1471" s="1014" t="s">
        <v>907</v>
      </c>
      <c r="C1471" s="1014" t="s">
        <v>2322</v>
      </c>
      <c r="D1471" s="1014" t="s">
        <v>964</v>
      </c>
      <c r="E1471" s="1014" t="s">
        <v>217</v>
      </c>
      <c r="F1471" s="1015">
        <v>39878</v>
      </c>
      <c r="G1471" s="1014" t="s">
        <v>285</v>
      </c>
      <c r="H1471" s="1010">
        <v>23200000</v>
      </c>
      <c r="I1471" s="1010">
        <v>0</v>
      </c>
      <c r="J1471" s="1010">
        <v>22020064.100000001</v>
      </c>
      <c r="K1471" s="1014" t="s">
        <v>900</v>
      </c>
      <c r="L1471" s="1010"/>
      <c r="M1471" s="1010"/>
      <c r="N1471" s="1011"/>
      <c r="O1471" s="1010"/>
      <c r="P1471" s="1010"/>
      <c r="Q1471" s="1010"/>
      <c r="R1471" s="1010"/>
      <c r="S1471" s="1011"/>
    </row>
    <row r="1472" spans="1:19">
      <c r="A1472" s="1014" t="s">
        <v>2321</v>
      </c>
      <c r="B1472" s="1014" t="s">
        <v>283</v>
      </c>
      <c r="C1472" s="1014" t="s">
        <v>2322</v>
      </c>
      <c r="D1472" s="1014" t="s">
        <v>964</v>
      </c>
      <c r="E1472" s="1014" t="s">
        <v>217</v>
      </c>
      <c r="F1472" s="1015">
        <v>41128</v>
      </c>
      <c r="G1472" s="1014" t="s">
        <v>283</v>
      </c>
      <c r="H1472" s="1010"/>
      <c r="I1472" s="1010"/>
      <c r="J1472" s="1010"/>
      <c r="K1472" s="1014" t="s">
        <v>283</v>
      </c>
      <c r="L1472" s="1010">
        <v>1676654</v>
      </c>
      <c r="M1472" s="1010"/>
      <c r="N1472" s="1011">
        <v>2296</v>
      </c>
      <c r="O1472" s="1010">
        <v>730.25</v>
      </c>
      <c r="P1472" s="1010">
        <v>-619346</v>
      </c>
      <c r="Q1472" s="1010"/>
      <c r="R1472" s="1010">
        <v>88059.01</v>
      </c>
      <c r="S1472" s="1011">
        <v>114</v>
      </c>
    </row>
    <row r="1473" spans="1:19">
      <c r="A1473" s="1014" t="s">
        <v>2321</v>
      </c>
      <c r="B1473" s="1014" t="s">
        <v>283</v>
      </c>
      <c r="C1473" s="1014" t="s">
        <v>2322</v>
      </c>
      <c r="D1473" s="1014" t="s">
        <v>964</v>
      </c>
      <c r="E1473" s="1014" t="s">
        <v>217</v>
      </c>
      <c r="F1473" s="1015">
        <v>41130</v>
      </c>
      <c r="G1473" s="1014" t="s">
        <v>283</v>
      </c>
      <c r="H1473" s="1010"/>
      <c r="I1473" s="1010"/>
      <c r="J1473" s="1010"/>
      <c r="K1473" s="1014" t="s">
        <v>283</v>
      </c>
      <c r="L1473" s="1010">
        <v>4048506</v>
      </c>
      <c r="M1473" s="1010"/>
      <c r="N1473" s="1011">
        <v>5544</v>
      </c>
      <c r="O1473" s="1010">
        <v>730.25</v>
      </c>
      <c r="P1473" s="1010">
        <v>-1495494</v>
      </c>
      <c r="Q1473" s="1010"/>
      <c r="R1473" s="1010">
        <v>482779.69</v>
      </c>
      <c r="S1473" s="1011">
        <v>625</v>
      </c>
    </row>
    <row r="1474" spans="1:19">
      <c r="A1474" s="1014" t="s">
        <v>2321</v>
      </c>
      <c r="B1474" s="1014" t="s">
        <v>283</v>
      </c>
      <c r="C1474" s="1014" t="s">
        <v>2322</v>
      </c>
      <c r="D1474" s="1014" t="s">
        <v>964</v>
      </c>
      <c r="E1474" s="1014" t="s">
        <v>217</v>
      </c>
      <c r="F1474" s="1015">
        <v>41131</v>
      </c>
      <c r="G1474" s="1014" t="s">
        <v>283</v>
      </c>
      <c r="H1474" s="1010"/>
      <c r="I1474" s="1010"/>
      <c r="J1474" s="1010"/>
      <c r="K1474" s="1014" t="s">
        <v>283</v>
      </c>
      <c r="L1474" s="1010">
        <v>11216640</v>
      </c>
      <c r="M1474" s="1010"/>
      <c r="N1474" s="1011">
        <v>15360</v>
      </c>
      <c r="O1474" s="1010">
        <v>730.25</v>
      </c>
      <c r="P1474" s="1010">
        <v>-4143360</v>
      </c>
      <c r="Q1474" s="1010"/>
      <c r="R1474" s="1010">
        <v>325200.40000000002</v>
      </c>
      <c r="S1474" s="1011">
        <v>421</v>
      </c>
    </row>
    <row r="1475" spans="1:19">
      <c r="A1475" s="1014" t="s">
        <v>2321</v>
      </c>
      <c r="B1475" s="1014" t="s">
        <v>283</v>
      </c>
      <c r="C1475" s="1014" t="s">
        <v>2322</v>
      </c>
      <c r="D1475" s="1014" t="s">
        <v>964</v>
      </c>
      <c r="E1475" s="1014" t="s">
        <v>217</v>
      </c>
      <c r="F1475" s="1015">
        <v>41163</v>
      </c>
      <c r="G1475" s="1014" t="s">
        <v>283</v>
      </c>
      <c r="H1475" s="1010"/>
      <c r="I1475" s="1010"/>
      <c r="J1475" s="1010"/>
      <c r="K1475" s="1014" t="s">
        <v>283</v>
      </c>
      <c r="L1475" s="1010"/>
      <c r="M1475" s="1010">
        <v>-169418</v>
      </c>
      <c r="N1475" s="1011"/>
      <c r="O1475" s="1010"/>
      <c r="P1475" s="1010"/>
      <c r="Q1475" s="1010"/>
      <c r="R1475" s="1010"/>
      <c r="S1475" s="1011"/>
    </row>
    <row r="1476" spans="1:19">
      <c r="A1476" s="1014" t="s">
        <v>2323</v>
      </c>
      <c r="B1476" s="1014" t="s">
        <v>858</v>
      </c>
      <c r="C1476" s="1014" t="s">
        <v>2324</v>
      </c>
      <c r="D1476" s="1014" t="s">
        <v>1328</v>
      </c>
      <c r="E1476" s="1014" t="s">
        <v>1234</v>
      </c>
      <c r="F1476" s="1015">
        <v>39805</v>
      </c>
      <c r="G1476" s="1014" t="s">
        <v>284</v>
      </c>
      <c r="H1476" s="1010">
        <v>100000000</v>
      </c>
      <c r="I1476" s="1010">
        <v>0</v>
      </c>
      <c r="J1476" s="1010">
        <v>119536844.44</v>
      </c>
      <c r="K1476" s="1014" t="s">
        <v>1198</v>
      </c>
      <c r="L1476" s="1010"/>
      <c r="M1476" s="1010"/>
      <c r="N1476" s="1011"/>
      <c r="O1476" s="1010"/>
      <c r="P1476" s="1010"/>
      <c r="Q1476" s="1010"/>
      <c r="R1476" s="1010"/>
      <c r="S1476" s="1011"/>
    </row>
    <row r="1477" spans="1:19">
      <c r="A1477" s="1014" t="s">
        <v>2323</v>
      </c>
      <c r="B1477" s="1014" t="s">
        <v>283</v>
      </c>
      <c r="C1477" s="1014" t="s">
        <v>2324</v>
      </c>
      <c r="D1477" s="1014" t="s">
        <v>1328</v>
      </c>
      <c r="E1477" s="1014" t="s">
        <v>1234</v>
      </c>
      <c r="F1477" s="1015">
        <v>41024</v>
      </c>
      <c r="G1477" s="1014" t="s">
        <v>283</v>
      </c>
      <c r="H1477" s="1010"/>
      <c r="I1477" s="1010"/>
      <c r="J1477" s="1010"/>
      <c r="K1477" s="1014" t="s">
        <v>283</v>
      </c>
      <c r="L1477" s="1010">
        <v>100000000</v>
      </c>
      <c r="M1477" s="1010"/>
      <c r="N1477" s="1011">
        <v>100000</v>
      </c>
      <c r="O1477" s="1010">
        <v>1000</v>
      </c>
      <c r="P1477" s="1010"/>
      <c r="Q1477" s="1010"/>
      <c r="R1477" s="1010"/>
      <c r="S1477" s="1011"/>
    </row>
    <row r="1478" spans="1:19">
      <c r="A1478" s="1014" t="s">
        <v>2323</v>
      </c>
      <c r="B1478" s="1014" t="s">
        <v>283</v>
      </c>
      <c r="C1478" s="1014" t="s">
        <v>2324</v>
      </c>
      <c r="D1478" s="1014" t="s">
        <v>1328</v>
      </c>
      <c r="E1478" s="1014" t="s">
        <v>1234</v>
      </c>
      <c r="F1478" s="1015">
        <v>41031</v>
      </c>
      <c r="G1478" s="1014" t="s">
        <v>283</v>
      </c>
      <c r="H1478" s="1010"/>
      <c r="I1478" s="1010"/>
      <c r="J1478" s="1010"/>
      <c r="K1478" s="1014" t="s">
        <v>283</v>
      </c>
      <c r="L1478" s="1010"/>
      <c r="M1478" s="1010"/>
      <c r="N1478" s="1011"/>
      <c r="O1478" s="1010"/>
      <c r="P1478" s="1010"/>
      <c r="Q1478" s="1010"/>
      <c r="R1478" s="1010">
        <v>2842400</v>
      </c>
      <c r="S1478" s="1011">
        <v>227376</v>
      </c>
    </row>
    <row r="1479" spans="1:19">
      <c r="A1479" s="1014" t="s">
        <v>2325</v>
      </c>
      <c r="B1479" s="1014"/>
      <c r="C1479" s="1014" t="s">
        <v>2326</v>
      </c>
      <c r="D1479" s="1014" t="s">
        <v>2327</v>
      </c>
      <c r="E1479" s="1014" t="s">
        <v>83</v>
      </c>
      <c r="F1479" s="1015">
        <v>39843</v>
      </c>
      <c r="G1479" s="1014" t="s">
        <v>284</v>
      </c>
      <c r="H1479" s="1010">
        <v>16288000</v>
      </c>
      <c r="I1479" s="1010">
        <v>0</v>
      </c>
      <c r="J1479" s="1010">
        <v>16365554.76</v>
      </c>
      <c r="K1479" s="1014" t="s">
        <v>900</v>
      </c>
      <c r="L1479" s="1010"/>
      <c r="M1479" s="1010"/>
      <c r="N1479" s="1011"/>
      <c r="O1479" s="1010"/>
      <c r="P1479" s="1010"/>
      <c r="Q1479" s="1010"/>
      <c r="R1479" s="1010"/>
      <c r="S1479" s="1011"/>
    </row>
    <row r="1480" spans="1:19">
      <c r="A1480" s="1014" t="s">
        <v>2325</v>
      </c>
      <c r="B1480" s="1014" t="s">
        <v>283</v>
      </c>
      <c r="C1480" s="1014" t="s">
        <v>2326</v>
      </c>
      <c r="D1480" s="1014" t="s">
        <v>2327</v>
      </c>
      <c r="E1480" s="1014" t="s">
        <v>83</v>
      </c>
      <c r="F1480" s="1015">
        <v>41241</v>
      </c>
      <c r="G1480" s="1014" t="s">
        <v>283</v>
      </c>
      <c r="H1480" s="1010"/>
      <c r="I1480" s="1010"/>
      <c r="J1480" s="1010"/>
      <c r="K1480" s="1014" t="s">
        <v>283</v>
      </c>
      <c r="L1480" s="1010">
        <v>394072.28</v>
      </c>
      <c r="M1480" s="1010"/>
      <c r="N1480" s="1011">
        <v>548</v>
      </c>
      <c r="O1480" s="1010">
        <v>719.11</v>
      </c>
      <c r="P1480" s="1010">
        <v>-153927.72</v>
      </c>
      <c r="Q1480" s="1010"/>
      <c r="R1480" s="1010"/>
      <c r="S1480" s="1011"/>
    </row>
    <row r="1481" spans="1:19">
      <c r="A1481" s="1014" t="s">
        <v>2325</v>
      </c>
      <c r="B1481" s="1014" t="s">
        <v>283</v>
      </c>
      <c r="C1481" s="1014" t="s">
        <v>2326</v>
      </c>
      <c r="D1481" s="1014" t="s">
        <v>2327</v>
      </c>
      <c r="E1481" s="1014" t="s">
        <v>83</v>
      </c>
      <c r="F1481" s="1015">
        <v>41242</v>
      </c>
      <c r="G1481" s="1014" t="s">
        <v>283</v>
      </c>
      <c r="H1481" s="1010"/>
      <c r="I1481" s="1010"/>
      <c r="J1481" s="1010"/>
      <c r="K1481" s="1014" t="s">
        <v>283</v>
      </c>
      <c r="L1481" s="1010">
        <v>11318791.4</v>
      </c>
      <c r="M1481" s="1010"/>
      <c r="N1481" s="1011">
        <v>15740</v>
      </c>
      <c r="O1481" s="1010">
        <v>719.11</v>
      </c>
      <c r="P1481" s="1010">
        <v>-4421208.5999999996</v>
      </c>
      <c r="Q1481" s="1010"/>
      <c r="R1481" s="1010"/>
      <c r="S1481" s="1011"/>
    </row>
    <row r="1482" spans="1:19">
      <c r="A1482" s="1014" t="s">
        <v>2325</v>
      </c>
      <c r="B1482" s="1014" t="s">
        <v>283</v>
      </c>
      <c r="C1482" s="1014" t="s">
        <v>2326</v>
      </c>
      <c r="D1482" s="1014" t="s">
        <v>2327</v>
      </c>
      <c r="E1482" s="1014" t="s">
        <v>83</v>
      </c>
      <c r="F1482" s="1015">
        <v>41285</v>
      </c>
      <c r="G1482" s="1014" t="s">
        <v>283</v>
      </c>
      <c r="H1482" s="1010"/>
      <c r="I1482" s="1010"/>
      <c r="J1482" s="1010"/>
      <c r="K1482" s="1014" t="s">
        <v>283</v>
      </c>
      <c r="L1482" s="1010"/>
      <c r="M1482" s="1010">
        <v>-117128.64</v>
      </c>
      <c r="N1482" s="1011"/>
      <c r="O1482" s="1010"/>
      <c r="P1482" s="1010"/>
      <c r="Q1482" s="1010"/>
      <c r="R1482" s="1010"/>
      <c r="S1482" s="1011"/>
    </row>
    <row r="1483" spans="1:19">
      <c r="A1483" s="1014" t="s">
        <v>2325</v>
      </c>
      <c r="B1483" s="1014" t="s">
        <v>283</v>
      </c>
      <c r="C1483" s="1014" t="s">
        <v>2326</v>
      </c>
      <c r="D1483" s="1014" t="s">
        <v>2327</v>
      </c>
      <c r="E1483" s="1014" t="s">
        <v>83</v>
      </c>
      <c r="F1483" s="1015">
        <v>41437</v>
      </c>
      <c r="G1483" s="1014" t="s">
        <v>283</v>
      </c>
      <c r="H1483" s="1010"/>
      <c r="I1483" s="1010"/>
      <c r="J1483" s="1010"/>
      <c r="K1483" s="1014" t="s">
        <v>283</v>
      </c>
      <c r="L1483" s="1010"/>
      <c r="M1483" s="1010"/>
      <c r="N1483" s="1011"/>
      <c r="O1483" s="1010"/>
      <c r="P1483" s="1010"/>
      <c r="Q1483" s="1010"/>
      <c r="R1483" s="1010">
        <v>1650288</v>
      </c>
      <c r="S1483" s="1011">
        <v>438906.44</v>
      </c>
    </row>
    <row r="1484" spans="1:19">
      <c r="A1484" s="1014" t="s">
        <v>2328</v>
      </c>
      <c r="B1484" s="1014" t="s">
        <v>2329</v>
      </c>
      <c r="C1484" s="1014" t="s">
        <v>2330</v>
      </c>
      <c r="D1484" s="1014" t="s">
        <v>2331</v>
      </c>
      <c r="E1484" s="1014" t="s">
        <v>239</v>
      </c>
      <c r="F1484" s="1015">
        <v>39805</v>
      </c>
      <c r="G1484" s="1014" t="s">
        <v>284</v>
      </c>
      <c r="H1484" s="1010">
        <v>31762000</v>
      </c>
      <c r="I1484" s="1010">
        <v>0</v>
      </c>
      <c r="J1484" s="1010">
        <v>42596063.590000004</v>
      </c>
      <c r="K1484" s="1014" t="s">
        <v>1198</v>
      </c>
      <c r="L1484" s="1010"/>
      <c r="M1484" s="1010"/>
      <c r="N1484" s="1011"/>
      <c r="O1484" s="1010"/>
      <c r="P1484" s="1010"/>
      <c r="Q1484" s="1010"/>
      <c r="R1484" s="1010"/>
      <c r="S1484" s="1011"/>
    </row>
    <row r="1485" spans="1:19">
      <c r="A1485" s="1014" t="s">
        <v>2328</v>
      </c>
      <c r="B1485" s="1014" t="s">
        <v>283</v>
      </c>
      <c r="C1485" s="1014" t="s">
        <v>2330</v>
      </c>
      <c r="D1485" s="1014" t="s">
        <v>2331</v>
      </c>
      <c r="E1485" s="1014" t="s">
        <v>239</v>
      </c>
      <c r="F1485" s="1015">
        <v>40911</v>
      </c>
      <c r="G1485" s="1014" t="s">
        <v>283</v>
      </c>
      <c r="H1485" s="1010"/>
      <c r="I1485" s="1010"/>
      <c r="J1485" s="1010"/>
      <c r="K1485" s="1014" t="s">
        <v>283</v>
      </c>
      <c r="L1485" s="1010">
        <v>31762000</v>
      </c>
      <c r="M1485" s="1010"/>
      <c r="N1485" s="1011">
        <v>31762</v>
      </c>
      <c r="O1485" s="1010">
        <v>1000</v>
      </c>
      <c r="P1485" s="1010"/>
      <c r="Q1485" s="1010"/>
      <c r="R1485" s="1010"/>
      <c r="S1485" s="1011"/>
    </row>
    <row r="1486" spans="1:19">
      <c r="A1486" s="1014" t="s">
        <v>2328</v>
      </c>
      <c r="B1486" s="1014" t="s">
        <v>283</v>
      </c>
      <c r="C1486" s="1014" t="s">
        <v>2330</v>
      </c>
      <c r="D1486" s="1014" t="s">
        <v>2331</v>
      </c>
      <c r="E1486" s="1014" t="s">
        <v>239</v>
      </c>
      <c r="F1486" s="1015">
        <v>42151</v>
      </c>
      <c r="G1486" s="1014" t="s">
        <v>283</v>
      </c>
      <c r="H1486" s="1010"/>
      <c r="I1486" s="1010"/>
      <c r="J1486" s="1010"/>
      <c r="K1486" s="1014" t="s">
        <v>283</v>
      </c>
      <c r="L1486" s="1010"/>
      <c r="M1486" s="1010"/>
      <c r="N1486" s="1011"/>
      <c r="O1486" s="1010"/>
      <c r="P1486" s="1010"/>
      <c r="Q1486" s="1010"/>
      <c r="R1486" s="1010">
        <v>6025649.7000000002</v>
      </c>
      <c r="S1486" s="1011">
        <v>819640.21</v>
      </c>
    </row>
    <row r="1487" spans="1:19">
      <c r="A1487" s="1014" t="s">
        <v>2332</v>
      </c>
      <c r="B1487" s="1014" t="s">
        <v>2333</v>
      </c>
      <c r="C1487" s="1014" t="s">
        <v>2334</v>
      </c>
      <c r="D1487" s="1014" t="s">
        <v>2335</v>
      </c>
      <c r="E1487" s="1014" t="s">
        <v>83</v>
      </c>
      <c r="F1487" s="1015">
        <v>39850</v>
      </c>
      <c r="G1487" s="1014" t="s">
        <v>285</v>
      </c>
      <c r="H1487" s="1010">
        <v>3756000</v>
      </c>
      <c r="I1487" s="1010">
        <v>0</v>
      </c>
      <c r="J1487" s="1010">
        <v>4497312.67</v>
      </c>
      <c r="K1487" s="1014" t="s">
        <v>1198</v>
      </c>
      <c r="L1487" s="1010"/>
      <c r="M1487" s="1010"/>
      <c r="N1487" s="1011"/>
      <c r="O1487" s="1010"/>
      <c r="P1487" s="1010"/>
      <c r="Q1487" s="1010"/>
      <c r="R1487" s="1010"/>
      <c r="S1487" s="1011"/>
    </row>
    <row r="1488" spans="1:19">
      <c r="A1488" s="1014" t="s">
        <v>2332</v>
      </c>
      <c r="B1488" s="1014" t="s">
        <v>283</v>
      </c>
      <c r="C1488" s="1014" t="s">
        <v>2334</v>
      </c>
      <c r="D1488" s="1014" t="s">
        <v>2335</v>
      </c>
      <c r="E1488" s="1014" t="s">
        <v>83</v>
      </c>
      <c r="F1488" s="1015">
        <v>40835</v>
      </c>
      <c r="G1488" s="1014" t="s">
        <v>283</v>
      </c>
      <c r="H1488" s="1010"/>
      <c r="I1488" s="1010"/>
      <c r="J1488" s="1010"/>
      <c r="K1488" s="1014" t="s">
        <v>283</v>
      </c>
      <c r="L1488" s="1010">
        <v>3756000</v>
      </c>
      <c r="M1488" s="1010"/>
      <c r="N1488" s="1011">
        <v>3756</v>
      </c>
      <c r="O1488" s="1010">
        <v>1000</v>
      </c>
      <c r="P1488" s="1010"/>
      <c r="Q1488" s="1010"/>
      <c r="R1488" s="1010">
        <v>188000</v>
      </c>
      <c r="S1488" s="1011">
        <v>188</v>
      </c>
    </row>
    <row r="1489" spans="1:19">
      <c r="A1489" s="1014" t="s">
        <v>2336</v>
      </c>
      <c r="B1489" s="1014" t="s">
        <v>2972</v>
      </c>
      <c r="C1489" s="1014" t="s">
        <v>2337</v>
      </c>
      <c r="D1489" s="1014" t="s">
        <v>2338</v>
      </c>
      <c r="E1489" s="1014" t="s">
        <v>969</v>
      </c>
      <c r="F1489" s="1015">
        <v>39801</v>
      </c>
      <c r="G1489" s="1014" t="s">
        <v>285</v>
      </c>
      <c r="H1489" s="1010">
        <v>6000000</v>
      </c>
      <c r="I1489" s="1010">
        <v>0</v>
      </c>
      <c r="J1489" s="1010">
        <v>9260824.2599999998</v>
      </c>
      <c r="K1489" s="1014" t="s">
        <v>1198</v>
      </c>
      <c r="L1489" s="1010"/>
      <c r="M1489" s="1010"/>
      <c r="N1489" s="1011"/>
      <c r="O1489" s="1010"/>
      <c r="P1489" s="1010"/>
      <c r="Q1489" s="1010"/>
      <c r="R1489" s="1010"/>
      <c r="S1489" s="1011"/>
    </row>
    <row r="1490" spans="1:19">
      <c r="A1490" s="1014" t="s">
        <v>2336</v>
      </c>
      <c r="B1490" s="1014" t="s">
        <v>283</v>
      </c>
      <c r="C1490" s="1014" t="s">
        <v>2337</v>
      </c>
      <c r="D1490" s="1014" t="s">
        <v>2338</v>
      </c>
      <c r="E1490" s="1014" t="s">
        <v>969</v>
      </c>
      <c r="F1490" s="1015">
        <v>42244</v>
      </c>
      <c r="G1490" s="1014" t="s">
        <v>283</v>
      </c>
      <c r="H1490" s="1010"/>
      <c r="I1490" s="1010"/>
      <c r="J1490" s="1010"/>
      <c r="K1490" s="1014" t="s">
        <v>283</v>
      </c>
      <c r="L1490" s="1010">
        <v>6000000</v>
      </c>
      <c r="M1490" s="1010"/>
      <c r="N1490" s="1011">
        <v>6000</v>
      </c>
      <c r="O1490" s="1010">
        <v>1000</v>
      </c>
      <c r="P1490" s="1010"/>
      <c r="Q1490" s="1010"/>
      <c r="R1490" s="1010">
        <v>300000</v>
      </c>
      <c r="S1490" s="1011">
        <v>300</v>
      </c>
    </row>
    <row r="1491" spans="1:19">
      <c r="A1491" s="1014" t="s">
        <v>2339</v>
      </c>
      <c r="B1491" s="1014" t="s">
        <v>1015</v>
      </c>
      <c r="C1491" s="1014" t="s">
        <v>2340</v>
      </c>
      <c r="D1491" s="1014" t="s">
        <v>928</v>
      </c>
      <c r="E1491" s="1014" t="s">
        <v>56</v>
      </c>
      <c r="F1491" s="1015">
        <v>40067</v>
      </c>
      <c r="G1491" s="1014" t="s">
        <v>284</v>
      </c>
      <c r="H1491" s="1010">
        <v>6771000</v>
      </c>
      <c r="I1491" s="1010">
        <v>0</v>
      </c>
      <c r="J1491" s="1010">
        <v>7976328.8399999999</v>
      </c>
      <c r="K1491" s="1014" t="s">
        <v>1198</v>
      </c>
      <c r="L1491" s="1010"/>
      <c r="M1491" s="1010"/>
      <c r="N1491" s="1011"/>
      <c r="O1491" s="1010"/>
      <c r="P1491" s="1010"/>
      <c r="Q1491" s="1010"/>
      <c r="R1491" s="1010"/>
      <c r="S1491" s="1011"/>
    </row>
    <row r="1492" spans="1:19">
      <c r="A1492" s="1014" t="s">
        <v>2339</v>
      </c>
      <c r="B1492" s="1014" t="s">
        <v>283</v>
      </c>
      <c r="C1492" s="1014" t="s">
        <v>2340</v>
      </c>
      <c r="D1492" s="1014" t="s">
        <v>928</v>
      </c>
      <c r="E1492" s="1014" t="s">
        <v>56</v>
      </c>
      <c r="F1492" s="1015">
        <v>40787</v>
      </c>
      <c r="G1492" s="1014" t="s">
        <v>283</v>
      </c>
      <c r="H1492" s="1010"/>
      <c r="I1492" s="1010"/>
      <c r="J1492" s="1010"/>
      <c r="K1492" s="1014" t="s">
        <v>283</v>
      </c>
      <c r="L1492" s="1010">
        <v>6771000</v>
      </c>
      <c r="M1492" s="1010"/>
      <c r="N1492" s="1011">
        <v>6771</v>
      </c>
      <c r="O1492" s="1010">
        <v>1000</v>
      </c>
      <c r="P1492" s="1010"/>
      <c r="Q1492" s="1010"/>
      <c r="R1492" s="1010"/>
      <c r="S1492" s="1011"/>
    </row>
    <row r="1493" spans="1:19">
      <c r="A1493" s="1014" t="s">
        <v>2339</v>
      </c>
      <c r="B1493" s="1014" t="s">
        <v>283</v>
      </c>
      <c r="C1493" s="1014" t="s">
        <v>2340</v>
      </c>
      <c r="D1493" s="1014" t="s">
        <v>928</v>
      </c>
      <c r="E1493" s="1014" t="s">
        <v>56</v>
      </c>
      <c r="F1493" s="1015">
        <v>40940</v>
      </c>
      <c r="G1493" s="1014" t="s">
        <v>283</v>
      </c>
      <c r="H1493" s="1010"/>
      <c r="I1493" s="1010"/>
      <c r="J1493" s="1010"/>
      <c r="K1493" s="1014" t="s">
        <v>283</v>
      </c>
      <c r="L1493" s="1010"/>
      <c r="M1493" s="1010"/>
      <c r="N1493" s="1011"/>
      <c r="O1493" s="1010"/>
      <c r="P1493" s="1010"/>
      <c r="Q1493" s="1010"/>
      <c r="R1493" s="1010">
        <v>537633</v>
      </c>
      <c r="S1493" s="1011">
        <v>154354</v>
      </c>
    </row>
    <row r="1494" spans="1:19">
      <c r="A1494" s="1014" t="s">
        <v>2341</v>
      </c>
      <c r="B1494" s="1014" t="s">
        <v>907</v>
      </c>
      <c r="C1494" s="1014" t="s">
        <v>2342</v>
      </c>
      <c r="D1494" s="1014" t="s">
        <v>2343</v>
      </c>
      <c r="E1494" s="1014" t="s">
        <v>905</v>
      </c>
      <c r="F1494" s="1015">
        <v>39899</v>
      </c>
      <c r="G1494" s="1014" t="s">
        <v>285</v>
      </c>
      <c r="H1494" s="1010">
        <v>3727000</v>
      </c>
      <c r="I1494" s="1010">
        <v>0</v>
      </c>
      <c r="J1494" s="1010">
        <v>4628862.7699999996</v>
      </c>
      <c r="K1494" s="1014" t="s">
        <v>900</v>
      </c>
      <c r="L1494" s="1010"/>
      <c r="M1494" s="1010"/>
      <c r="N1494" s="1011"/>
      <c r="O1494" s="1010"/>
      <c r="P1494" s="1010"/>
      <c r="Q1494" s="1010"/>
      <c r="R1494" s="1010"/>
      <c r="S1494" s="1011"/>
    </row>
    <row r="1495" spans="1:19">
      <c r="A1495" s="1014" t="s">
        <v>2341</v>
      </c>
      <c r="B1495" s="1014" t="s">
        <v>283</v>
      </c>
      <c r="C1495" s="1014" t="s">
        <v>2342</v>
      </c>
      <c r="D1495" s="1014" t="s">
        <v>2343</v>
      </c>
      <c r="E1495" s="1014" t="s">
        <v>905</v>
      </c>
      <c r="F1495" s="1015">
        <v>41449</v>
      </c>
      <c r="G1495" s="1014" t="s">
        <v>283</v>
      </c>
      <c r="H1495" s="1010"/>
      <c r="I1495" s="1010"/>
      <c r="J1495" s="1010"/>
      <c r="K1495" s="1014" t="s">
        <v>283</v>
      </c>
      <c r="L1495" s="1010">
        <v>3727000</v>
      </c>
      <c r="M1495" s="1010"/>
      <c r="N1495" s="1011">
        <v>3727</v>
      </c>
      <c r="O1495" s="1010">
        <v>1167.01</v>
      </c>
      <c r="P1495" s="1010"/>
      <c r="Q1495" s="1010">
        <v>622446.27</v>
      </c>
      <c r="R1495" s="1010">
        <v>226565</v>
      </c>
      <c r="S1495" s="1011">
        <v>186</v>
      </c>
    </row>
    <row r="1496" spans="1:19">
      <c r="A1496" s="1014" t="s">
        <v>2341</v>
      </c>
      <c r="B1496" s="1014" t="s">
        <v>283</v>
      </c>
      <c r="C1496" s="1014" t="s">
        <v>2342</v>
      </c>
      <c r="D1496" s="1014" t="s">
        <v>2343</v>
      </c>
      <c r="E1496" s="1014" t="s">
        <v>905</v>
      </c>
      <c r="F1496" s="1015">
        <v>41481</v>
      </c>
      <c r="G1496" s="1014" t="s">
        <v>283</v>
      </c>
      <c r="H1496" s="1010"/>
      <c r="I1496" s="1010"/>
      <c r="J1496" s="1010"/>
      <c r="K1496" s="1014" t="s">
        <v>283</v>
      </c>
      <c r="L1496" s="1010"/>
      <c r="M1496" s="1010">
        <v>-25000</v>
      </c>
      <c r="N1496" s="1011"/>
      <c r="O1496" s="1010"/>
      <c r="P1496" s="1010"/>
      <c r="Q1496" s="1010"/>
      <c r="R1496" s="1010"/>
      <c r="S1496" s="1011"/>
    </row>
    <row r="1497" spans="1:19">
      <c r="A1497" s="1014" t="s">
        <v>2344</v>
      </c>
      <c r="B1497" s="1014" t="s">
        <v>926</v>
      </c>
      <c r="C1497" s="1014" t="s">
        <v>2345</v>
      </c>
      <c r="D1497" s="1014" t="s">
        <v>1118</v>
      </c>
      <c r="E1497" s="1014" t="s">
        <v>166</v>
      </c>
      <c r="F1497" s="1015">
        <v>39801</v>
      </c>
      <c r="G1497" s="1014" t="s">
        <v>285</v>
      </c>
      <c r="H1497" s="1010">
        <v>26038000</v>
      </c>
      <c r="I1497" s="1010">
        <v>0</v>
      </c>
      <c r="J1497" s="1010">
        <v>33824567.350000001</v>
      </c>
      <c r="K1497" s="1014" t="s">
        <v>900</v>
      </c>
      <c r="L1497" s="1010"/>
      <c r="M1497" s="1010"/>
      <c r="N1497" s="1011"/>
      <c r="O1497" s="1010"/>
      <c r="P1497" s="1010"/>
      <c r="Q1497" s="1010"/>
      <c r="R1497" s="1010"/>
      <c r="S1497" s="1011"/>
    </row>
    <row r="1498" spans="1:19">
      <c r="A1498" s="1014" t="s">
        <v>2344</v>
      </c>
      <c r="B1498" s="1014" t="s">
        <v>283</v>
      </c>
      <c r="C1498" s="1014" t="s">
        <v>2345</v>
      </c>
      <c r="D1498" s="1014" t="s">
        <v>1118</v>
      </c>
      <c r="E1498" s="1014" t="s">
        <v>166</v>
      </c>
      <c r="F1498" s="1015">
        <v>41740</v>
      </c>
      <c r="G1498" s="1014" t="s">
        <v>283</v>
      </c>
      <c r="H1498" s="1010"/>
      <c r="I1498" s="1010"/>
      <c r="J1498" s="1010"/>
      <c r="K1498" s="1014" t="s">
        <v>283</v>
      </c>
      <c r="L1498" s="1010">
        <v>12000000</v>
      </c>
      <c r="M1498" s="1010"/>
      <c r="N1498" s="1011">
        <v>12000</v>
      </c>
      <c r="O1498" s="1010">
        <v>1142.03</v>
      </c>
      <c r="P1498" s="1010"/>
      <c r="Q1498" s="1010">
        <v>1704360</v>
      </c>
      <c r="R1498" s="1010">
        <v>1035834.25</v>
      </c>
      <c r="S1498" s="1011">
        <v>802</v>
      </c>
    </row>
    <row r="1499" spans="1:19">
      <c r="A1499" s="1014" t="s">
        <v>2344</v>
      </c>
      <c r="B1499" s="1014" t="s">
        <v>283</v>
      </c>
      <c r="C1499" s="1014" t="s">
        <v>2345</v>
      </c>
      <c r="D1499" s="1014" t="s">
        <v>1118</v>
      </c>
      <c r="E1499" s="1014" t="s">
        <v>166</v>
      </c>
      <c r="F1499" s="1015">
        <v>41743</v>
      </c>
      <c r="G1499" s="1014" t="s">
        <v>283</v>
      </c>
      <c r="H1499" s="1010"/>
      <c r="I1499" s="1010"/>
      <c r="J1499" s="1010"/>
      <c r="K1499" s="1014" t="s">
        <v>283</v>
      </c>
      <c r="L1499" s="1010">
        <v>14038000</v>
      </c>
      <c r="M1499" s="1010"/>
      <c r="N1499" s="1011">
        <v>14038</v>
      </c>
      <c r="O1499" s="1010">
        <v>1142.03</v>
      </c>
      <c r="P1499" s="1010"/>
      <c r="Q1499" s="1010">
        <v>1993817.14</v>
      </c>
      <c r="R1499" s="1010">
        <v>645781.94999999995</v>
      </c>
      <c r="S1499" s="1011">
        <v>500</v>
      </c>
    </row>
    <row r="1500" spans="1:19">
      <c r="A1500" s="1014" t="s">
        <v>2344</v>
      </c>
      <c r="B1500" s="1014" t="s">
        <v>283</v>
      </c>
      <c r="C1500" s="1014" t="s">
        <v>2345</v>
      </c>
      <c r="D1500" s="1014" t="s">
        <v>1118</v>
      </c>
      <c r="E1500" s="1014" t="s">
        <v>166</v>
      </c>
      <c r="F1500" s="1015">
        <v>41838</v>
      </c>
      <c r="G1500" s="1014" t="s">
        <v>283</v>
      </c>
      <c r="H1500" s="1010"/>
      <c r="I1500" s="1010"/>
      <c r="J1500" s="1010"/>
      <c r="K1500" s="1014" t="s">
        <v>283</v>
      </c>
      <c r="L1500" s="1010"/>
      <c r="M1500" s="1010">
        <v>-297361.77</v>
      </c>
      <c r="N1500" s="1011"/>
      <c r="O1500" s="1010"/>
      <c r="P1500" s="1010"/>
      <c r="Q1500" s="1010"/>
      <c r="R1500" s="1010"/>
      <c r="S1500" s="1011"/>
    </row>
    <row r="1501" spans="1:19">
      <c r="A1501" s="1014" t="s">
        <v>2346</v>
      </c>
      <c r="B1501" s="1014" t="s">
        <v>893</v>
      </c>
      <c r="C1501" s="1014" t="s">
        <v>2347</v>
      </c>
      <c r="D1501" s="1014" t="s">
        <v>2348</v>
      </c>
      <c r="E1501" s="1014" t="s">
        <v>52</v>
      </c>
      <c r="F1501" s="1015">
        <v>39920</v>
      </c>
      <c r="G1501" s="1014" t="s">
        <v>285</v>
      </c>
      <c r="H1501" s="1010">
        <v>3690000</v>
      </c>
      <c r="I1501" s="1010">
        <v>0</v>
      </c>
      <c r="J1501" s="1010">
        <v>4692022.7699999996</v>
      </c>
      <c r="K1501" s="1014" t="s">
        <v>1198</v>
      </c>
      <c r="L1501" s="1010"/>
      <c r="M1501" s="1010"/>
      <c r="N1501" s="1011"/>
      <c r="O1501" s="1010"/>
      <c r="P1501" s="1010"/>
      <c r="Q1501" s="1010"/>
      <c r="R1501" s="1010"/>
      <c r="S1501" s="1011"/>
    </row>
    <row r="1502" spans="1:19">
      <c r="A1502" s="1014" t="s">
        <v>2346</v>
      </c>
      <c r="B1502" s="1014" t="s">
        <v>283</v>
      </c>
      <c r="C1502" s="1014" t="s">
        <v>2347</v>
      </c>
      <c r="D1502" s="1014" t="s">
        <v>2348</v>
      </c>
      <c r="E1502" s="1014" t="s">
        <v>52</v>
      </c>
      <c r="F1502" s="1015">
        <v>40975</v>
      </c>
      <c r="G1502" s="1014" t="s">
        <v>283</v>
      </c>
      <c r="H1502" s="1010"/>
      <c r="I1502" s="1010"/>
      <c r="J1502" s="1010"/>
      <c r="K1502" s="1014" t="s">
        <v>283</v>
      </c>
      <c r="L1502" s="1010">
        <v>250000</v>
      </c>
      <c r="M1502" s="1010"/>
      <c r="N1502" s="1011">
        <v>250</v>
      </c>
      <c r="O1502" s="1010">
        <v>1000</v>
      </c>
      <c r="P1502" s="1010"/>
      <c r="Q1502" s="1010"/>
      <c r="R1502" s="1010"/>
      <c r="S1502" s="1011"/>
    </row>
    <row r="1503" spans="1:19">
      <c r="A1503" s="1014" t="s">
        <v>2346</v>
      </c>
      <c r="B1503" s="1014" t="s">
        <v>283</v>
      </c>
      <c r="C1503" s="1014" t="s">
        <v>2347</v>
      </c>
      <c r="D1503" s="1014" t="s">
        <v>2348</v>
      </c>
      <c r="E1503" s="1014" t="s">
        <v>52</v>
      </c>
      <c r="F1503" s="1015">
        <v>41143</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41248</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41402</v>
      </c>
      <c r="G1505" s="1014" t="s">
        <v>283</v>
      </c>
      <c r="H1505" s="1010"/>
      <c r="I1505" s="1010"/>
      <c r="J1505" s="1010"/>
      <c r="K1505" s="1014" t="s">
        <v>283</v>
      </c>
      <c r="L1505" s="1010">
        <v>500000</v>
      </c>
      <c r="M1505" s="1010"/>
      <c r="N1505" s="1011">
        <v>500</v>
      </c>
      <c r="O1505" s="1010">
        <v>1000</v>
      </c>
      <c r="P1505" s="1010"/>
      <c r="Q1505" s="1010"/>
      <c r="R1505" s="1010"/>
      <c r="S1505" s="1011"/>
    </row>
    <row r="1506" spans="1:19">
      <c r="A1506" s="1014" t="s">
        <v>2346</v>
      </c>
      <c r="B1506" s="1014" t="s">
        <v>283</v>
      </c>
      <c r="C1506" s="1014" t="s">
        <v>2347</v>
      </c>
      <c r="D1506" s="1014" t="s">
        <v>2348</v>
      </c>
      <c r="E1506" s="1014" t="s">
        <v>52</v>
      </c>
      <c r="F1506" s="1015">
        <v>41430</v>
      </c>
      <c r="G1506" s="1014" t="s">
        <v>283</v>
      </c>
      <c r="H1506" s="1010"/>
      <c r="I1506" s="1010"/>
      <c r="J1506" s="1010"/>
      <c r="K1506" s="1014" t="s">
        <v>283</v>
      </c>
      <c r="L1506" s="1010">
        <v>2440000</v>
      </c>
      <c r="M1506" s="1010"/>
      <c r="N1506" s="1011">
        <v>2440</v>
      </c>
      <c r="O1506" s="1010">
        <v>1000</v>
      </c>
      <c r="P1506" s="1010"/>
      <c r="Q1506" s="1010"/>
      <c r="R1506" s="1010">
        <v>185000</v>
      </c>
      <c r="S1506" s="1011">
        <v>185</v>
      </c>
    </row>
    <row r="1507" spans="1:19">
      <c r="A1507" s="1014" t="s">
        <v>2349</v>
      </c>
      <c r="B1507" s="1014" t="s">
        <v>858</v>
      </c>
      <c r="C1507" s="1014" t="s">
        <v>2350</v>
      </c>
      <c r="D1507" s="1014" t="s">
        <v>2351</v>
      </c>
      <c r="E1507" s="1014" t="s">
        <v>83</v>
      </c>
      <c r="F1507" s="1015">
        <v>39822</v>
      </c>
      <c r="G1507" s="1014" t="s">
        <v>284</v>
      </c>
      <c r="H1507" s="1010">
        <v>28685000</v>
      </c>
      <c r="I1507" s="1010">
        <v>0</v>
      </c>
      <c r="J1507" s="1010">
        <v>32075739.670000002</v>
      </c>
      <c r="K1507" s="1014" t="s">
        <v>1198</v>
      </c>
      <c r="L1507" s="1010"/>
      <c r="M1507" s="1010"/>
      <c r="N1507" s="1011"/>
      <c r="O1507" s="1010"/>
      <c r="P1507" s="1010"/>
      <c r="Q1507" s="1010"/>
      <c r="R1507" s="1010"/>
      <c r="S1507" s="1011"/>
    </row>
    <row r="1508" spans="1:19">
      <c r="A1508" s="1014" t="s">
        <v>2349</v>
      </c>
      <c r="B1508" s="1014" t="s">
        <v>283</v>
      </c>
      <c r="C1508" s="1014" t="s">
        <v>2350</v>
      </c>
      <c r="D1508" s="1014" t="s">
        <v>2351</v>
      </c>
      <c r="E1508" s="1014" t="s">
        <v>83</v>
      </c>
      <c r="F1508" s="1015">
        <v>40184</v>
      </c>
      <c r="G1508" s="1014" t="s">
        <v>283</v>
      </c>
      <c r="H1508" s="1010"/>
      <c r="I1508" s="1010"/>
      <c r="J1508" s="1010"/>
      <c r="K1508" s="1014" t="s">
        <v>283</v>
      </c>
      <c r="L1508" s="1010">
        <v>7172000</v>
      </c>
      <c r="M1508" s="1010"/>
      <c r="N1508" s="1011">
        <v>7172</v>
      </c>
      <c r="O1508" s="1010">
        <v>1000</v>
      </c>
      <c r="P1508" s="1010"/>
      <c r="Q1508" s="1010"/>
      <c r="R1508" s="1010"/>
      <c r="S1508" s="1011"/>
    </row>
    <row r="1509" spans="1:19">
      <c r="A1509" s="1014" t="s">
        <v>2349</v>
      </c>
      <c r="B1509" s="1014" t="s">
        <v>283</v>
      </c>
      <c r="C1509" s="1014" t="s">
        <v>2350</v>
      </c>
      <c r="D1509" s="1014" t="s">
        <v>2351</v>
      </c>
      <c r="E1509" s="1014" t="s">
        <v>83</v>
      </c>
      <c r="F1509" s="1015">
        <v>40604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40919</v>
      </c>
      <c r="G1510" s="1014" t="s">
        <v>283</v>
      </c>
      <c r="H1510" s="1010"/>
      <c r="I1510" s="1010"/>
      <c r="J1510" s="1010"/>
      <c r="K1510" s="1014" t="s">
        <v>283</v>
      </c>
      <c r="L1510" s="1010">
        <v>14341000</v>
      </c>
      <c r="M1510" s="1010"/>
      <c r="N1510" s="1011">
        <v>14341</v>
      </c>
      <c r="O1510" s="1010">
        <v>1000</v>
      </c>
      <c r="P1510" s="1010"/>
      <c r="Q1510" s="1010"/>
      <c r="R1510" s="1010"/>
      <c r="S1510" s="1011"/>
    </row>
    <row r="1511" spans="1:19">
      <c r="A1511" s="1014" t="s">
        <v>2349</v>
      </c>
      <c r="B1511" s="1014" t="s">
        <v>283</v>
      </c>
      <c r="C1511" s="1014" t="s">
        <v>2350</v>
      </c>
      <c r="D1511" s="1014" t="s">
        <v>2351</v>
      </c>
      <c r="E1511" s="1014" t="s">
        <v>83</v>
      </c>
      <c r="F1511" s="1015">
        <v>41003</v>
      </c>
      <c r="G1511" s="1014" t="s">
        <v>283</v>
      </c>
      <c r="H1511" s="1010"/>
      <c r="I1511" s="1010"/>
      <c r="J1511" s="1010"/>
      <c r="K1511" s="1014" t="s">
        <v>283</v>
      </c>
      <c r="L1511" s="1010"/>
      <c r="M1511" s="1010"/>
      <c r="N1511" s="1011"/>
      <c r="O1511" s="1010"/>
      <c r="P1511" s="1010"/>
      <c r="Q1511" s="1010"/>
      <c r="R1511" s="1010">
        <v>110000</v>
      </c>
      <c r="S1511" s="1011">
        <v>150295.95000000001</v>
      </c>
    </row>
    <row r="1512" spans="1:19">
      <c r="A1512" s="1014" t="s">
        <v>2352</v>
      </c>
      <c r="B1512" s="1014" t="s">
        <v>902</v>
      </c>
      <c r="C1512" s="1014" t="s">
        <v>2353</v>
      </c>
      <c r="D1512" s="1014" t="s">
        <v>2354</v>
      </c>
      <c r="E1512" s="1014" t="s">
        <v>239</v>
      </c>
      <c r="F1512" s="1015">
        <v>39920</v>
      </c>
      <c r="G1512" s="1014" t="s">
        <v>285</v>
      </c>
      <c r="H1512" s="1010">
        <v>9960000</v>
      </c>
      <c r="I1512" s="1010">
        <v>0</v>
      </c>
      <c r="J1512" s="1010">
        <v>11745689.33</v>
      </c>
      <c r="K1512" s="1014" t="s">
        <v>1198</v>
      </c>
      <c r="L1512" s="1010"/>
      <c r="M1512" s="1010"/>
      <c r="N1512" s="1011"/>
      <c r="O1512" s="1010"/>
      <c r="P1512" s="1010"/>
      <c r="Q1512" s="1010"/>
      <c r="R1512" s="1010"/>
      <c r="S1512" s="1011"/>
    </row>
    <row r="1513" spans="1:19">
      <c r="A1513" s="1014" t="s">
        <v>2352</v>
      </c>
      <c r="B1513" s="1014" t="s">
        <v>283</v>
      </c>
      <c r="C1513" s="1014" t="s">
        <v>2353</v>
      </c>
      <c r="D1513" s="1014" t="s">
        <v>2354</v>
      </c>
      <c r="E1513" s="1014" t="s">
        <v>239</v>
      </c>
      <c r="F1513" s="1015">
        <v>40787</v>
      </c>
      <c r="G1513" s="1014" t="s">
        <v>283</v>
      </c>
      <c r="H1513" s="1010"/>
      <c r="I1513" s="1010"/>
      <c r="J1513" s="1010"/>
      <c r="K1513" s="1014" t="s">
        <v>283</v>
      </c>
      <c r="L1513" s="1010">
        <v>9960000</v>
      </c>
      <c r="M1513" s="1010"/>
      <c r="N1513" s="1011">
        <v>9960</v>
      </c>
      <c r="O1513" s="1010">
        <v>1000</v>
      </c>
      <c r="P1513" s="1010"/>
      <c r="Q1513" s="1010"/>
      <c r="R1513" s="1010">
        <v>498000</v>
      </c>
      <c r="S1513" s="1011">
        <v>498</v>
      </c>
    </row>
    <row r="1514" spans="1:19">
      <c r="A1514" s="1014" t="s">
        <v>2355</v>
      </c>
      <c r="B1514" s="1014" t="s">
        <v>858</v>
      </c>
      <c r="C1514" s="1014" t="s">
        <v>2356</v>
      </c>
      <c r="D1514" s="1014" t="s">
        <v>2357</v>
      </c>
      <c r="E1514" s="1014" t="s">
        <v>1234</v>
      </c>
      <c r="F1514" s="1015">
        <v>39843</v>
      </c>
      <c r="G1514" s="1014" t="s">
        <v>284</v>
      </c>
      <c r="H1514" s="1010">
        <v>39000000</v>
      </c>
      <c r="I1514" s="1010">
        <v>0</v>
      </c>
      <c r="J1514" s="1010">
        <v>44926557.479999997</v>
      </c>
      <c r="K1514" s="1014" t="s">
        <v>1198</v>
      </c>
      <c r="L1514" s="1010"/>
      <c r="M1514" s="1010"/>
      <c r="N1514" s="1011"/>
      <c r="O1514" s="1010"/>
      <c r="P1514" s="1010"/>
      <c r="Q1514" s="1010"/>
      <c r="R1514" s="1010"/>
      <c r="S1514" s="1011"/>
    </row>
    <row r="1515" spans="1:19">
      <c r="A1515" s="1014" t="s">
        <v>2355</v>
      </c>
      <c r="B1515" s="1014" t="s">
        <v>283</v>
      </c>
      <c r="C1515" s="1014" t="s">
        <v>2356</v>
      </c>
      <c r="D1515" s="1014" t="s">
        <v>2357</v>
      </c>
      <c r="E1515" s="1014" t="s">
        <v>1234</v>
      </c>
      <c r="F1515" s="1015">
        <v>40576</v>
      </c>
      <c r="G1515" s="1014" t="s">
        <v>283</v>
      </c>
      <c r="H1515" s="1010"/>
      <c r="I1515" s="1010"/>
      <c r="J1515" s="1010"/>
      <c r="K1515" s="1014" t="s">
        <v>283</v>
      </c>
      <c r="L1515" s="1010">
        <v>21000000</v>
      </c>
      <c r="M1515" s="1010"/>
      <c r="N1515" s="1011">
        <v>21000</v>
      </c>
      <c r="O1515" s="1010">
        <v>1000</v>
      </c>
      <c r="P1515" s="1010"/>
      <c r="Q1515" s="1010"/>
      <c r="R1515" s="1010"/>
      <c r="S1515" s="1011"/>
    </row>
    <row r="1516" spans="1:19">
      <c r="A1516" s="1014" t="s">
        <v>2355</v>
      </c>
      <c r="B1516" s="1014" t="s">
        <v>283</v>
      </c>
      <c r="C1516" s="1014" t="s">
        <v>2356</v>
      </c>
      <c r="D1516" s="1014" t="s">
        <v>2357</v>
      </c>
      <c r="E1516" s="1014" t="s">
        <v>1234</v>
      </c>
      <c r="F1516" s="1015">
        <v>40905</v>
      </c>
      <c r="G1516" s="1014" t="s">
        <v>283</v>
      </c>
      <c r="H1516" s="1010"/>
      <c r="I1516" s="1010"/>
      <c r="J1516" s="1010"/>
      <c r="K1516" s="1014" t="s">
        <v>283</v>
      </c>
      <c r="L1516" s="1010">
        <v>18000000</v>
      </c>
      <c r="M1516" s="1010"/>
      <c r="N1516" s="1011">
        <v>18000</v>
      </c>
      <c r="O1516" s="1010">
        <v>1000</v>
      </c>
      <c r="P1516" s="1010"/>
      <c r="Q1516" s="1010"/>
      <c r="R1516" s="1010"/>
      <c r="S1516" s="1011"/>
    </row>
    <row r="1517" spans="1:19">
      <c r="A1517" s="1014" t="s">
        <v>2355</v>
      </c>
      <c r="B1517" s="1014" t="s">
        <v>283</v>
      </c>
      <c r="C1517" s="1014" t="s">
        <v>2356</v>
      </c>
      <c r="D1517" s="1014" t="s">
        <v>2357</v>
      </c>
      <c r="E1517" s="1014" t="s">
        <v>1234</v>
      </c>
      <c r="F1517" s="1015">
        <v>40954</v>
      </c>
      <c r="G1517" s="1014" t="s">
        <v>283</v>
      </c>
      <c r="H1517" s="1010"/>
      <c r="I1517" s="1010"/>
      <c r="J1517" s="1010"/>
      <c r="K1517" s="1014" t="s">
        <v>283</v>
      </c>
      <c r="L1517" s="1010"/>
      <c r="M1517" s="1010"/>
      <c r="N1517" s="1011"/>
      <c r="O1517" s="1010"/>
      <c r="P1517" s="1010"/>
      <c r="Q1517" s="1010"/>
      <c r="R1517" s="1010">
        <v>1200724.1499999999</v>
      </c>
      <c r="S1517" s="1011">
        <v>313505</v>
      </c>
    </row>
    <row r="1518" spans="1:19">
      <c r="A1518" s="1014" t="s">
        <v>2358</v>
      </c>
      <c r="B1518" s="1014" t="s">
        <v>2136</v>
      </c>
      <c r="C1518" s="1014" t="s">
        <v>2359</v>
      </c>
      <c r="D1518" s="1014" t="s">
        <v>2360</v>
      </c>
      <c r="E1518" s="1014" t="s">
        <v>188</v>
      </c>
      <c r="F1518" s="1015">
        <v>39857</v>
      </c>
      <c r="G1518" s="1014" t="s">
        <v>285</v>
      </c>
      <c r="H1518" s="1010">
        <v>18000000</v>
      </c>
      <c r="I1518" s="1010">
        <v>0</v>
      </c>
      <c r="J1518" s="1010">
        <v>21325250</v>
      </c>
      <c r="K1518" s="1014" t="s">
        <v>1198</v>
      </c>
      <c r="L1518" s="1010"/>
      <c r="M1518" s="1010"/>
      <c r="N1518" s="1011"/>
      <c r="O1518" s="1010"/>
      <c r="P1518" s="1010"/>
      <c r="Q1518" s="1010"/>
      <c r="R1518" s="1010"/>
      <c r="S1518" s="1011"/>
    </row>
    <row r="1519" spans="1:19">
      <c r="A1519" s="1014" t="s">
        <v>2358</v>
      </c>
      <c r="B1519" s="1014" t="s">
        <v>283</v>
      </c>
      <c r="C1519" s="1014" t="s">
        <v>2359</v>
      </c>
      <c r="D1519" s="1014" t="s">
        <v>2360</v>
      </c>
      <c r="E1519" s="1014" t="s">
        <v>188</v>
      </c>
      <c r="F1519" s="1015">
        <v>40758</v>
      </c>
      <c r="G1519" s="1014" t="s">
        <v>283</v>
      </c>
      <c r="H1519" s="1010"/>
      <c r="I1519" s="1010"/>
      <c r="J1519" s="1010"/>
      <c r="K1519" s="1014" t="s">
        <v>283</v>
      </c>
      <c r="L1519" s="1010">
        <v>18000000</v>
      </c>
      <c r="M1519" s="1010"/>
      <c r="N1519" s="1011">
        <v>18000</v>
      </c>
      <c r="O1519" s="1010">
        <v>1000</v>
      </c>
      <c r="P1519" s="1010"/>
      <c r="Q1519" s="1010"/>
      <c r="R1519" s="1010">
        <v>900000</v>
      </c>
      <c r="S1519" s="1011">
        <v>900</v>
      </c>
    </row>
    <row r="1520" spans="1:19">
      <c r="A1520" s="1014" t="s">
        <v>2361</v>
      </c>
      <c r="B1520" s="1014"/>
      <c r="C1520" s="1014" t="s">
        <v>2362</v>
      </c>
      <c r="D1520" s="1014" t="s">
        <v>2363</v>
      </c>
      <c r="E1520" s="1014" t="s">
        <v>105</v>
      </c>
      <c r="F1520" s="1015">
        <v>39805</v>
      </c>
      <c r="G1520" s="1014" t="s">
        <v>284</v>
      </c>
      <c r="H1520" s="1010">
        <v>25054000</v>
      </c>
      <c r="I1520" s="1010">
        <v>0</v>
      </c>
      <c r="J1520" s="1010">
        <v>27877966.16</v>
      </c>
      <c r="K1520" s="1014" t="s">
        <v>900</v>
      </c>
      <c r="L1520" s="1010"/>
      <c r="M1520" s="1010"/>
      <c r="N1520" s="1011"/>
      <c r="O1520" s="1010"/>
      <c r="P1520" s="1010"/>
      <c r="Q1520" s="1010"/>
      <c r="R1520" s="1010"/>
      <c r="S1520" s="1011"/>
    </row>
    <row r="1521" spans="1:19">
      <c r="A1521" s="1014" t="s">
        <v>2361</v>
      </c>
      <c r="B1521" s="1014" t="s">
        <v>283</v>
      </c>
      <c r="C1521" s="1014" t="s">
        <v>2362</v>
      </c>
      <c r="D1521" s="1014" t="s">
        <v>2363</v>
      </c>
      <c r="E1521" s="1014" t="s">
        <v>105</v>
      </c>
      <c r="F1521" s="1015">
        <v>41093</v>
      </c>
      <c r="G1521" s="1014" t="s">
        <v>283</v>
      </c>
      <c r="H1521" s="1010"/>
      <c r="I1521" s="1010"/>
      <c r="J1521" s="1010"/>
      <c r="K1521" s="1014" t="s">
        <v>283</v>
      </c>
      <c r="L1521" s="1010">
        <v>23384401.440000001</v>
      </c>
      <c r="M1521" s="1010">
        <v>-350766.02</v>
      </c>
      <c r="N1521" s="1011">
        <v>25054</v>
      </c>
      <c r="O1521" s="1010">
        <v>933.36</v>
      </c>
      <c r="P1521" s="1010">
        <v>-1669598.56</v>
      </c>
      <c r="Q1521" s="1010"/>
      <c r="R1521" s="1010"/>
      <c r="S1521" s="1011"/>
    </row>
    <row r="1522" spans="1:19">
      <c r="A1522" s="1014" t="s">
        <v>2361</v>
      </c>
      <c r="B1522" s="1014" t="s">
        <v>283</v>
      </c>
      <c r="C1522" s="1014" t="s">
        <v>2362</v>
      </c>
      <c r="D1522" s="1014" t="s">
        <v>2363</v>
      </c>
      <c r="E1522" s="1014" t="s">
        <v>105</v>
      </c>
      <c r="F1522" s="1015">
        <v>41129</v>
      </c>
      <c r="G1522" s="1014" t="s">
        <v>283</v>
      </c>
      <c r="H1522" s="1010"/>
      <c r="I1522" s="1010"/>
      <c r="J1522" s="1010"/>
      <c r="K1522" s="1014" t="s">
        <v>283</v>
      </c>
      <c r="L1522" s="1010"/>
      <c r="M1522" s="1010"/>
      <c r="N1522" s="1011"/>
      <c r="O1522" s="1010"/>
      <c r="P1522" s="1010"/>
      <c r="Q1522" s="1010"/>
      <c r="R1522" s="1010">
        <v>425000</v>
      </c>
      <c r="S1522" s="1011">
        <v>357234</v>
      </c>
    </row>
    <row r="1523" spans="1:19">
      <c r="A1523" s="1014" t="s">
        <v>2364</v>
      </c>
      <c r="B1523" s="1014" t="s">
        <v>907</v>
      </c>
      <c r="C1523" s="1014" t="s">
        <v>2365</v>
      </c>
      <c r="D1523" s="1014" t="s">
        <v>2366</v>
      </c>
      <c r="E1523" s="1014" t="s">
        <v>11</v>
      </c>
      <c r="F1523" s="1015">
        <v>39927</v>
      </c>
      <c r="G1523" s="1014" t="s">
        <v>285</v>
      </c>
      <c r="H1523" s="1010">
        <v>12660000</v>
      </c>
      <c r="I1523" s="1010">
        <v>0</v>
      </c>
      <c r="J1523" s="1010">
        <v>15362909.75</v>
      </c>
      <c r="K1523" s="1014" t="s">
        <v>1198</v>
      </c>
      <c r="L1523" s="1010"/>
      <c r="M1523" s="1010"/>
      <c r="N1523" s="1011"/>
      <c r="O1523" s="1010"/>
      <c r="P1523" s="1010"/>
      <c r="Q1523" s="1010"/>
      <c r="R1523" s="1010"/>
      <c r="S1523" s="1011"/>
    </row>
    <row r="1524" spans="1:19">
      <c r="A1524" s="1014" t="s">
        <v>2364</v>
      </c>
      <c r="B1524" s="1014" t="s">
        <v>283</v>
      </c>
      <c r="C1524" s="1014" t="s">
        <v>2365</v>
      </c>
      <c r="D1524" s="1014" t="s">
        <v>2366</v>
      </c>
      <c r="E1524" s="1014" t="s">
        <v>11</v>
      </c>
      <c r="F1524" s="1015">
        <v>41023</v>
      </c>
      <c r="G1524" s="1014" t="s">
        <v>283</v>
      </c>
      <c r="H1524" s="1010"/>
      <c r="I1524" s="1010"/>
      <c r="J1524" s="1010"/>
      <c r="K1524" s="1014" t="s">
        <v>283</v>
      </c>
      <c r="L1524" s="1010">
        <v>12660000</v>
      </c>
      <c r="M1524" s="1010"/>
      <c r="N1524" s="1011">
        <v>12660</v>
      </c>
      <c r="O1524" s="1010">
        <v>1000</v>
      </c>
      <c r="P1524" s="1010"/>
      <c r="Q1524" s="1010"/>
      <c r="R1524" s="1010">
        <v>633000</v>
      </c>
      <c r="S1524" s="1011">
        <v>633</v>
      </c>
    </row>
    <row r="1525" spans="1:19">
      <c r="A1525" s="1014" t="s">
        <v>2367</v>
      </c>
      <c r="B1525" s="1014" t="s">
        <v>907</v>
      </c>
      <c r="C1525" s="1014" t="s">
        <v>2368</v>
      </c>
      <c r="D1525" s="1014" t="s">
        <v>2369</v>
      </c>
      <c r="E1525" s="1014" t="s">
        <v>60</v>
      </c>
      <c r="F1525" s="1015">
        <v>39892</v>
      </c>
      <c r="G1525" s="1014" t="s">
        <v>285</v>
      </c>
      <c r="H1525" s="1010">
        <v>3900000</v>
      </c>
      <c r="I1525" s="1010">
        <v>0</v>
      </c>
      <c r="J1525" s="1010">
        <v>3809874.42</v>
      </c>
      <c r="K1525" s="1014" t="s">
        <v>900</v>
      </c>
      <c r="L1525" s="1010"/>
      <c r="M1525" s="1010"/>
      <c r="N1525" s="1011"/>
      <c r="O1525" s="1010"/>
      <c r="P1525" s="1010"/>
      <c r="Q1525" s="1010"/>
      <c r="R1525" s="1010"/>
      <c r="S1525" s="1011"/>
    </row>
    <row r="1526" spans="1:19">
      <c r="A1526" s="1014" t="s">
        <v>2367</v>
      </c>
      <c r="B1526" s="1014" t="s">
        <v>283</v>
      </c>
      <c r="C1526" s="1014" t="s">
        <v>2368</v>
      </c>
      <c r="D1526" s="1014" t="s">
        <v>2369</v>
      </c>
      <c r="E1526" s="1014" t="s">
        <v>60</v>
      </c>
      <c r="F1526" s="1015">
        <v>41213</v>
      </c>
      <c r="G1526" s="1014" t="s">
        <v>283</v>
      </c>
      <c r="H1526" s="1010"/>
      <c r="I1526" s="1010"/>
      <c r="J1526" s="1010"/>
      <c r="K1526" s="1014" t="s">
        <v>283</v>
      </c>
      <c r="L1526" s="1010">
        <v>2944500</v>
      </c>
      <c r="M1526" s="1010"/>
      <c r="N1526" s="1011">
        <v>3900</v>
      </c>
      <c r="O1526" s="1010">
        <v>755</v>
      </c>
      <c r="P1526" s="1010">
        <v>-955500</v>
      </c>
      <c r="Q1526" s="1010"/>
      <c r="R1526" s="1010">
        <v>122225</v>
      </c>
      <c r="S1526" s="1011">
        <v>195</v>
      </c>
    </row>
    <row r="1527" spans="1:19">
      <c r="A1527" s="1014" t="s">
        <v>2367</v>
      </c>
      <c r="B1527" s="1014" t="s">
        <v>283</v>
      </c>
      <c r="C1527" s="1014" t="s">
        <v>2368</v>
      </c>
      <c r="D1527" s="1014" t="s">
        <v>2369</v>
      </c>
      <c r="E1527" s="1014" t="s">
        <v>60</v>
      </c>
      <c r="F1527" s="1015">
        <v>41285</v>
      </c>
      <c r="G1527" s="1014" t="s">
        <v>283</v>
      </c>
      <c r="H1527" s="1010"/>
      <c r="I1527" s="1010"/>
      <c r="J1527" s="1010"/>
      <c r="K1527" s="1014" t="s">
        <v>283</v>
      </c>
      <c r="L1527" s="1010"/>
      <c r="M1527" s="1010">
        <v>-25000</v>
      </c>
      <c r="N1527" s="1011"/>
      <c r="O1527" s="1010"/>
      <c r="P1527" s="1010"/>
      <c r="Q1527" s="1010"/>
      <c r="R1527" s="1010"/>
      <c r="S1527" s="1011"/>
    </row>
    <row r="1528" spans="1:19">
      <c r="A1528" s="1014" t="s">
        <v>2370</v>
      </c>
      <c r="B1528" s="1014" t="s">
        <v>926</v>
      </c>
      <c r="C1528" s="1014" t="s">
        <v>2371</v>
      </c>
      <c r="D1528" s="1014" t="s">
        <v>2372</v>
      </c>
      <c r="E1528" s="1014" t="s">
        <v>19</v>
      </c>
      <c r="F1528" s="1015">
        <v>39878</v>
      </c>
      <c r="G1528" s="1014" t="s">
        <v>285</v>
      </c>
      <c r="H1528" s="1010">
        <v>12325000</v>
      </c>
      <c r="I1528" s="1010">
        <v>0</v>
      </c>
      <c r="J1528" s="1010">
        <v>15985994.66</v>
      </c>
      <c r="K1528" s="1014" t="s">
        <v>1198</v>
      </c>
      <c r="L1528" s="1010"/>
      <c r="M1528" s="1010"/>
      <c r="N1528" s="1011"/>
      <c r="O1528" s="1010"/>
      <c r="P1528" s="1010"/>
      <c r="Q1528" s="1010"/>
      <c r="R1528" s="1010"/>
      <c r="S1528" s="1011"/>
    </row>
    <row r="1529" spans="1:19">
      <c r="A1529" s="1014" t="s">
        <v>2370</v>
      </c>
      <c r="B1529" s="1014" t="s">
        <v>283</v>
      </c>
      <c r="C1529" s="1014" t="s">
        <v>2371</v>
      </c>
      <c r="D1529" s="1014" t="s">
        <v>2372</v>
      </c>
      <c r="E1529" s="1014" t="s">
        <v>19</v>
      </c>
      <c r="F1529" s="1015">
        <v>41535</v>
      </c>
      <c r="G1529" s="1014" t="s">
        <v>283</v>
      </c>
      <c r="H1529" s="1010"/>
      <c r="I1529" s="1010"/>
      <c r="J1529" s="1010"/>
      <c r="K1529" s="1014" t="s">
        <v>283</v>
      </c>
      <c r="L1529" s="1010">
        <v>12325000</v>
      </c>
      <c r="M1529" s="1010"/>
      <c r="N1529" s="1011">
        <v>12325</v>
      </c>
      <c r="O1529" s="1010">
        <v>1000</v>
      </c>
      <c r="P1529" s="1010"/>
      <c r="Q1529" s="1010"/>
      <c r="R1529" s="1010">
        <v>616000</v>
      </c>
      <c r="S1529" s="1011">
        <v>616</v>
      </c>
    </row>
    <row r="1530" spans="1:19">
      <c r="A1530" s="1014" t="s">
        <v>2373</v>
      </c>
      <c r="B1530" s="1014" t="s">
        <v>1918</v>
      </c>
      <c r="C1530" s="1014" t="s">
        <v>2374</v>
      </c>
      <c r="D1530" s="1014" t="s">
        <v>2375</v>
      </c>
      <c r="E1530" s="1014" t="s">
        <v>217</v>
      </c>
      <c r="F1530" s="1015">
        <v>40067</v>
      </c>
      <c r="G1530" s="1014" t="s">
        <v>285</v>
      </c>
      <c r="H1530" s="1010">
        <v>1500000</v>
      </c>
      <c r="I1530" s="1010">
        <v>0</v>
      </c>
      <c r="J1530" s="1010">
        <v>1730162.66</v>
      </c>
      <c r="K1530" s="1014" t="s">
        <v>1198</v>
      </c>
      <c r="L1530" s="1010"/>
      <c r="M1530" s="1010"/>
      <c r="N1530" s="1011"/>
      <c r="O1530" s="1010"/>
      <c r="P1530" s="1010"/>
      <c r="Q1530" s="1010"/>
      <c r="R1530" s="1010"/>
      <c r="S1530" s="1011"/>
    </row>
    <row r="1531" spans="1:19">
      <c r="A1531" s="1014" t="s">
        <v>2373</v>
      </c>
      <c r="B1531" s="1014" t="s">
        <v>283</v>
      </c>
      <c r="C1531" s="1014" t="s">
        <v>2374</v>
      </c>
      <c r="D1531" s="1014" t="s">
        <v>2375</v>
      </c>
      <c r="E1531" s="1014" t="s">
        <v>217</v>
      </c>
      <c r="F1531" s="1015">
        <v>40780</v>
      </c>
      <c r="G1531" s="1014" t="s">
        <v>283</v>
      </c>
      <c r="H1531" s="1010"/>
      <c r="I1531" s="1010"/>
      <c r="J1531" s="1010"/>
      <c r="K1531" s="1014" t="s">
        <v>283</v>
      </c>
      <c r="L1531" s="1010">
        <v>1500000</v>
      </c>
      <c r="M1531" s="1010"/>
      <c r="N1531" s="1011">
        <v>1500</v>
      </c>
      <c r="O1531" s="1010">
        <v>1000</v>
      </c>
      <c r="P1531" s="1010"/>
      <c r="Q1531" s="1010"/>
      <c r="R1531" s="1010">
        <v>71000</v>
      </c>
      <c r="S1531" s="1011">
        <v>71</v>
      </c>
    </row>
    <row r="1532" spans="1:19">
      <c r="A1532" s="1014" t="s">
        <v>32</v>
      </c>
      <c r="B1532" s="1014" t="s">
        <v>1196</v>
      </c>
      <c r="C1532" s="1014" t="s">
        <v>2376</v>
      </c>
      <c r="D1532" s="1014" t="s">
        <v>1290</v>
      </c>
      <c r="E1532" s="1014" t="s">
        <v>89</v>
      </c>
      <c r="F1532" s="1015">
        <v>39850</v>
      </c>
      <c r="G1532" s="1014" t="s">
        <v>7</v>
      </c>
      <c r="H1532" s="1010">
        <v>3000000</v>
      </c>
      <c r="I1532" s="1010">
        <v>0</v>
      </c>
      <c r="J1532" s="1010">
        <v>3227916.67</v>
      </c>
      <c r="K1532" s="1014" t="s">
        <v>1198</v>
      </c>
      <c r="L1532" s="1010"/>
      <c r="M1532" s="1010"/>
      <c r="N1532" s="1011"/>
      <c r="O1532" s="1010"/>
      <c r="P1532" s="1010"/>
      <c r="Q1532" s="1010"/>
      <c r="R1532" s="1010"/>
      <c r="S1532" s="1011"/>
    </row>
    <row r="1533" spans="1:19">
      <c r="A1533" s="1014" t="s">
        <v>32</v>
      </c>
      <c r="B1533" s="1014" t="s">
        <v>283</v>
      </c>
      <c r="C1533" s="1014" t="s">
        <v>2376</v>
      </c>
      <c r="D1533" s="1014" t="s">
        <v>1290</v>
      </c>
      <c r="E1533" s="1014" t="s">
        <v>89</v>
      </c>
      <c r="F1533" s="1015">
        <v>40403</v>
      </c>
      <c r="G1533" s="1014" t="s">
        <v>283</v>
      </c>
      <c r="H1533" s="1010"/>
      <c r="I1533" s="1010"/>
      <c r="J1533" s="1010"/>
      <c r="K1533" s="1014" t="s">
        <v>283</v>
      </c>
      <c r="L1533" s="1010">
        <v>3000000</v>
      </c>
      <c r="M1533" s="1010"/>
      <c r="N1533" s="1011">
        <v>3000</v>
      </c>
      <c r="O1533" s="1010">
        <v>1000</v>
      </c>
      <c r="P1533" s="1010"/>
      <c r="Q1533" s="1010"/>
      <c r="R1533" s="1010"/>
      <c r="S1533" s="1011"/>
    </row>
    <row r="1534" spans="1:19">
      <c r="A1534" s="1014" t="s">
        <v>2377</v>
      </c>
      <c r="B1534" s="1014" t="s">
        <v>2378</v>
      </c>
      <c r="C1534" s="1014" t="s">
        <v>2379</v>
      </c>
      <c r="D1534" s="1014" t="s">
        <v>1359</v>
      </c>
      <c r="E1534" s="1014" t="s">
        <v>188</v>
      </c>
      <c r="F1534" s="1015">
        <v>39836</v>
      </c>
      <c r="G1534" s="1014" t="s">
        <v>285</v>
      </c>
      <c r="H1534" s="1010">
        <v>6800000</v>
      </c>
      <c r="I1534" s="1010">
        <v>0</v>
      </c>
      <c r="J1534" s="1010">
        <v>207947.78</v>
      </c>
      <c r="K1534" s="1014" t="s">
        <v>1101</v>
      </c>
      <c r="L1534" s="1010"/>
      <c r="M1534" s="1010"/>
      <c r="N1534" s="1011"/>
      <c r="O1534" s="1010"/>
      <c r="P1534" s="1010"/>
      <c r="Q1534" s="1010"/>
      <c r="R1534" s="1010"/>
      <c r="S1534" s="1011"/>
    </row>
    <row r="1535" spans="1:19">
      <c r="A1535" s="1014" t="s">
        <v>2377</v>
      </c>
      <c r="B1535" s="1014" t="s">
        <v>283</v>
      </c>
      <c r="C1535" s="1014" t="s">
        <v>2379</v>
      </c>
      <c r="D1535" s="1014" t="s">
        <v>1359</v>
      </c>
      <c r="E1535" s="1014" t="s">
        <v>188</v>
      </c>
      <c r="F1535" s="1015">
        <v>40487</v>
      </c>
      <c r="G1535" s="1014" t="s">
        <v>283</v>
      </c>
      <c r="H1535" s="1010"/>
      <c r="I1535" s="1010"/>
      <c r="J1535" s="1010"/>
      <c r="K1535" s="1014" t="s">
        <v>283</v>
      </c>
      <c r="L1535" s="1010"/>
      <c r="M1535" s="1010"/>
      <c r="N1535" s="1011"/>
      <c r="O1535" s="1010"/>
      <c r="P1535" s="1010">
        <v>-6800000</v>
      </c>
      <c r="Q1535" s="1010"/>
      <c r="R1535" s="1010"/>
      <c r="S1535" s="1011"/>
    </row>
    <row r="1536" spans="1:19">
      <c r="A1536" s="1014" t="s">
        <v>2380</v>
      </c>
      <c r="B1536" s="1014" t="s">
        <v>3068</v>
      </c>
      <c r="C1536" s="1014" t="s">
        <v>2381</v>
      </c>
      <c r="D1536" s="1014" t="s">
        <v>2382</v>
      </c>
      <c r="E1536" s="1014" t="s">
        <v>896</v>
      </c>
      <c r="F1536" s="1015">
        <v>39878</v>
      </c>
      <c r="G1536" s="1014" t="s">
        <v>285</v>
      </c>
      <c r="H1536" s="1010">
        <v>4389000</v>
      </c>
      <c r="I1536" s="1010">
        <v>0</v>
      </c>
      <c r="J1536" s="1010">
        <v>984999</v>
      </c>
      <c r="K1536" s="1014" t="s">
        <v>900</v>
      </c>
      <c r="L1536" s="1010"/>
      <c r="M1536" s="1010"/>
      <c r="N1536" s="1011"/>
      <c r="O1536" s="1010"/>
      <c r="P1536" s="1010"/>
      <c r="Q1536" s="1010"/>
      <c r="R1536" s="1010"/>
      <c r="S1536" s="1011"/>
    </row>
    <row r="1537" spans="1:19">
      <c r="A1537" s="1014" t="s">
        <v>2380</v>
      </c>
      <c r="B1537" s="1014" t="s">
        <v>283</v>
      </c>
      <c r="C1537" s="1014" t="s">
        <v>2381</v>
      </c>
      <c r="D1537" s="1014" t="s">
        <v>2382</v>
      </c>
      <c r="E1537" s="1014" t="s">
        <v>896</v>
      </c>
      <c r="F1537" s="1015">
        <v>43242</v>
      </c>
      <c r="G1537" s="1014" t="s">
        <v>283</v>
      </c>
      <c r="H1537" s="1010"/>
      <c r="I1537" s="1010"/>
      <c r="J1537" s="1010"/>
      <c r="K1537" s="1014" t="s">
        <v>283</v>
      </c>
      <c r="L1537" s="1010">
        <v>700000</v>
      </c>
      <c r="M1537" s="1010"/>
      <c r="N1537" s="1011">
        <v>4389</v>
      </c>
      <c r="O1537" s="1010">
        <v>159.489633</v>
      </c>
      <c r="P1537" s="1010">
        <v>-3689000</v>
      </c>
      <c r="Q1537" s="1010"/>
      <c r="R1537" s="1010"/>
      <c r="S1537" s="1011"/>
    </row>
    <row r="1538" spans="1:19">
      <c r="A1538" s="1014" t="s">
        <v>2383</v>
      </c>
      <c r="B1538" s="1014" t="s">
        <v>858</v>
      </c>
      <c r="C1538" s="1014" t="s">
        <v>2384</v>
      </c>
      <c r="D1538" s="1014" t="s">
        <v>979</v>
      </c>
      <c r="E1538" s="1014" t="s">
        <v>60</v>
      </c>
      <c r="F1538" s="1015">
        <v>39794</v>
      </c>
      <c r="G1538" s="1014" t="s">
        <v>284</v>
      </c>
      <c r="H1538" s="1010">
        <v>95000000</v>
      </c>
      <c r="I1538" s="1010">
        <v>0</v>
      </c>
      <c r="J1538" s="1010">
        <v>111918194.45</v>
      </c>
      <c r="K1538" s="1014" t="s">
        <v>1198</v>
      </c>
      <c r="L1538" s="1010"/>
      <c r="M1538" s="1010"/>
      <c r="N1538" s="1011"/>
      <c r="O1538" s="1010"/>
      <c r="P1538" s="1010"/>
      <c r="Q1538" s="1010"/>
      <c r="R1538" s="1010"/>
      <c r="S1538" s="1011"/>
    </row>
    <row r="1539" spans="1:19">
      <c r="A1539" s="1014" t="s">
        <v>2383</v>
      </c>
      <c r="B1539" s="1014" t="s">
        <v>283</v>
      </c>
      <c r="C1539" s="1014" t="s">
        <v>2384</v>
      </c>
      <c r="D1539" s="1014" t="s">
        <v>979</v>
      </c>
      <c r="E1539" s="1014" t="s">
        <v>60</v>
      </c>
      <c r="F1539" s="1015">
        <v>40905</v>
      </c>
      <c r="G1539" s="1014" t="s">
        <v>283</v>
      </c>
      <c r="H1539" s="1010"/>
      <c r="I1539" s="1010"/>
      <c r="J1539" s="1010"/>
      <c r="K1539" s="1014" t="s">
        <v>283</v>
      </c>
      <c r="L1539" s="1010">
        <v>23750000</v>
      </c>
      <c r="M1539" s="1010"/>
      <c r="N1539" s="1011">
        <v>23750</v>
      </c>
      <c r="O1539" s="1010">
        <v>1000</v>
      </c>
      <c r="P1539" s="1010"/>
      <c r="Q1539" s="1010"/>
      <c r="R1539" s="1010"/>
      <c r="S1539" s="1011"/>
    </row>
    <row r="1540" spans="1:19">
      <c r="A1540" s="1014" t="s">
        <v>2383</v>
      </c>
      <c r="B1540" s="1014" t="s">
        <v>283</v>
      </c>
      <c r="C1540" s="1014" t="s">
        <v>2384</v>
      </c>
      <c r="D1540" s="1014" t="s">
        <v>979</v>
      </c>
      <c r="E1540" s="1014" t="s">
        <v>60</v>
      </c>
      <c r="F1540" s="1015">
        <v>41080</v>
      </c>
      <c r="G1540" s="1014" t="s">
        <v>283</v>
      </c>
      <c r="H1540" s="1010"/>
      <c r="I1540" s="1010"/>
      <c r="J1540" s="1010"/>
      <c r="K1540" s="1014" t="s">
        <v>283</v>
      </c>
      <c r="L1540" s="1010">
        <v>71250000</v>
      </c>
      <c r="M1540" s="1010"/>
      <c r="N1540" s="1011">
        <v>71250</v>
      </c>
      <c r="O1540" s="1010">
        <v>1000</v>
      </c>
      <c r="P1540" s="1010"/>
      <c r="Q1540" s="1010"/>
      <c r="R1540" s="1010"/>
      <c r="S1540" s="1011"/>
    </row>
    <row r="1541" spans="1:19">
      <c r="A1541" s="1014" t="s">
        <v>2383</v>
      </c>
      <c r="B1541" s="1014" t="s">
        <v>283</v>
      </c>
      <c r="C1541" s="1014" t="s">
        <v>2384</v>
      </c>
      <c r="D1541" s="1014" t="s">
        <v>979</v>
      </c>
      <c r="E1541" s="1014" t="s">
        <v>60</v>
      </c>
      <c r="F1541" s="1015">
        <v>41108</v>
      </c>
      <c r="G1541" s="1014" t="s">
        <v>283</v>
      </c>
      <c r="H1541" s="1010"/>
      <c r="I1541" s="1010"/>
      <c r="J1541" s="1010"/>
      <c r="K1541" s="1014" t="s">
        <v>283</v>
      </c>
      <c r="L1541" s="1010"/>
      <c r="M1541" s="1010"/>
      <c r="N1541" s="1011"/>
      <c r="O1541" s="1010"/>
      <c r="P1541" s="1010"/>
      <c r="Q1541" s="1010"/>
      <c r="R1541" s="1010">
        <v>755000</v>
      </c>
      <c r="S1541" s="1011">
        <v>267455</v>
      </c>
    </row>
    <row r="1542" spans="1:19">
      <c r="A1542" s="1014" t="s">
        <v>2385</v>
      </c>
      <c r="B1542" s="1014" t="s">
        <v>902</v>
      </c>
      <c r="C1542" s="1014" t="s">
        <v>2386</v>
      </c>
      <c r="D1542" s="1014" t="s">
        <v>1365</v>
      </c>
      <c r="E1542" s="1014" t="s">
        <v>166</v>
      </c>
      <c r="F1542" s="1015">
        <v>39801</v>
      </c>
      <c r="G1542" s="1014" t="s">
        <v>285</v>
      </c>
      <c r="H1542" s="1010">
        <v>87631000</v>
      </c>
      <c r="I1542" s="1010">
        <v>0</v>
      </c>
      <c r="J1542" s="1010">
        <v>105252939.77</v>
      </c>
      <c r="K1542" s="1014" t="s">
        <v>1198</v>
      </c>
      <c r="L1542" s="1010"/>
      <c r="M1542" s="1010"/>
      <c r="N1542" s="1011"/>
      <c r="O1542" s="1010"/>
      <c r="P1542" s="1010"/>
      <c r="Q1542" s="1010"/>
      <c r="R1542" s="1010"/>
      <c r="S1542" s="1011"/>
    </row>
    <row r="1543" spans="1:19">
      <c r="A1543" s="1014" t="s">
        <v>2385</v>
      </c>
      <c r="B1543" s="1014" t="s">
        <v>283</v>
      </c>
      <c r="C1543" s="1014" t="s">
        <v>2386</v>
      </c>
      <c r="D1543" s="1014" t="s">
        <v>1365</v>
      </c>
      <c r="E1543" s="1014" t="s">
        <v>166</v>
      </c>
      <c r="F1543" s="1015">
        <v>40813</v>
      </c>
      <c r="G1543" s="1014" t="s">
        <v>283</v>
      </c>
      <c r="H1543" s="1010"/>
      <c r="I1543" s="1010"/>
      <c r="J1543" s="1010"/>
      <c r="K1543" s="1014" t="s">
        <v>283</v>
      </c>
      <c r="L1543" s="1010">
        <v>87631000</v>
      </c>
      <c r="M1543" s="1010"/>
      <c r="N1543" s="1011">
        <v>87631</v>
      </c>
      <c r="O1543" s="1010">
        <v>1000</v>
      </c>
      <c r="P1543" s="1010"/>
      <c r="Q1543" s="1010"/>
      <c r="R1543" s="1010">
        <v>4382000</v>
      </c>
      <c r="S1543" s="1011">
        <v>4382</v>
      </c>
    </row>
    <row r="1544" spans="1:19">
      <c r="A1544" s="1014" t="s">
        <v>2387</v>
      </c>
      <c r="B1544" s="1014" t="s">
        <v>1084</v>
      </c>
      <c r="C1544" s="1014" t="s">
        <v>2388</v>
      </c>
      <c r="D1544" s="1014" t="s">
        <v>923</v>
      </c>
      <c r="E1544" s="1014" t="s">
        <v>109</v>
      </c>
      <c r="F1544" s="1015">
        <v>40011</v>
      </c>
      <c r="G1544" s="1014" t="s">
        <v>924</v>
      </c>
      <c r="H1544" s="1010">
        <v>2500000</v>
      </c>
      <c r="I1544" s="1010">
        <v>0</v>
      </c>
      <c r="J1544" s="1010">
        <v>3103618.4</v>
      </c>
      <c r="K1544" s="1014" t="s">
        <v>900</v>
      </c>
      <c r="L1544" s="1010"/>
      <c r="M1544" s="1010"/>
      <c r="N1544" s="1011"/>
      <c r="O1544" s="1010"/>
      <c r="P1544" s="1010"/>
      <c r="Q1544" s="1010"/>
      <c r="R1544" s="1010"/>
      <c r="S1544" s="1011"/>
    </row>
    <row r="1545" spans="1:19">
      <c r="A1545" s="1014" t="s">
        <v>2387</v>
      </c>
      <c r="B1545" s="1014" t="s">
        <v>283</v>
      </c>
      <c r="C1545" s="1014" t="s">
        <v>2388</v>
      </c>
      <c r="D1545" s="1014" t="s">
        <v>923</v>
      </c>
      <c r="E1545" s="1014" t="s">
        <v>109</v>
      </c>
      <c r="F1545" s="1015">
        <v>41390</v>
      </c>
      <c r="G1545" s="1014" t="s">
        <v>283</v>
      </c>
      <c r="H1545" s="1010"/>
      <c r="I1545" s="1010"/>
      <c r="J1545" s="1010"/>
      <c r="K1545" s="1014" t="s">
        <v>283</v>
      </c>
      <c r="L1545" s="1010">
        <v>120000</v>
      </c>
      <c r="M1545" s="1010"/>
      <c r="N1545" s="1011">
        <v>120000</v>
      </c>
      <c r="O1545" s="1010">
        <v>1.0015000000000001</v>
      </c>
      <c r="P1545" s="1010"/>
      <c r="Q1545" s="1010">
        <v>180</v>
      </c>
      <c r="R1545" s="1010"/>
      <c r="S1545" s="1011"/>
    </row>
    <row r="1546" spans="1:19">
      <c r="A1546" s="1014" t="s">
        <v>2387</v>
      </c>
      <c r="B1546" s="1014" t="s">
        <v>283</v>
      </c>
      <c r="C1546" s="1014" t="s">
        <v>2388</v>
      </c>
      <c r="D1546" s="1014" t="s">
        <v>923</v>
      </c>
      <c r="E1546" s="1014" t="s">
        <v>109</v>
      </c>
      <c r="F1546" s="1015">
        <v>41393</v>
      </c>
      <c r="G1546" s="1014" t="s">
        <v>283</v>
      </c>
      <c r="H1546" s="1010"/>
      <c r="I1546" s="1010"/>
      <c r="J1546" s="1010"/>
      <c r="K1546" s="1014" t="s">
        <v>283</v>
      </c>
      <c r="L1546" s="1010">
        <v>2380000</v>
      </c>
      <c r="M1546" s="1010"/>
      <c r="N1546" s="1011">
        <v>2380000</v>
      </c>
      <c r="O1546" s="1010">
        <v>1.0015000000000001</v>
      </c>
      <c r="P1546" s="1010"/>
      <c r="Q1546" s="1010">
        <v>3570</v>
      </c>
      <c r="R1546" s="1010">
        <v>90582.47</v>
      </c>
      <c r="S1546" s="1011">
        <v>107000</v>
      </c>
    </row>
    <row r="1547" spans="1:19">
      <c r="A1547" s="1014" t="s">
        <v>2387</v>
      </c>
      <c r="B1547" s="1014" t="s">
        <v>283</v>
      </c>
      <c r="C1547" s="1014" t="s">
        <v>2388</v>
      </c>
      <c r="D1547" s="1014" t="s">
        <v>923</v>
      </c>
      <c r="E1547" s="1014" t="s">
        <v>109</v>
      </c>
      <c r="F1547" s="1015">
        <v>41425</v>
      </c>
      <c r="G1547" s="1014" t="s">
        <v>283</v>
      </c>
      <c r="H1547" s="1010"/>
      <c r="I1547" s="1010"/>
      <c r="J1547" s="1010"/>
      <c r="K1547" s="1014" t="s">
        <v>283</v>
      </c>
      <c r="L1547" s="1010"/>
      <c r="M1547" s="1010">
        <v>-25000</v>
      </c>
      <c r="N1547" s="1011"/>
      <c r="O1547" s="1010"/>
      <c r="P1547" s="1010"/>
      <c r="Q1547" s="1010"/>
      <c r="R1547" s="1010"/>
      <c r="S1547" s="1011"/>
    </row>
    <row r="1548" spans="1:19">
      <c r="A1548" s="1014" t="s">
        <v>2389</v>
      </c>
      <c r="B1548" s="1014"/>
      <c r="C1548" s="1014" t="s">
        <v>2390</v>
      </c>
      <c r="D1548" s="1014" t="s">
        <v>1616</v>
      </c>
      <c r="E1548" s="1014" t="s">
        <v>6</v>
      </c>
      <c r="F1548" s="1015">
        <v>39843</v>
      </c>
      <c r="G1548" s="1014" t="s">
        <v>284</v>
      </c>
      <c r="H1548" s="1010">
        <v>11949000</v>
      </c>
      <c r="I1548" s="1010">
        <v>0</v>
      </c>
      <c r="J1548" s="1010">
        <v>13764140.41</v>
      </c>
      <c r="K1548" s="1014" t="s">
        <v>900</v>
      </c>
      <c r="L1548" s="1010"/>
      <c r="M1548" s="1010"/>
      <c r="N1548" s="1011"/>
      <c r="O1548" s="1010"/>
      <c r="P1548" s="1010"/>
      <c r="Q1548" s="1010"/>
      <c r="R1548" s="1010"/>
      <c r="S1548" s="1011"/>
    </row>
    <row r="1549" spans="1:19">
      <c r="A1549" s="1014" t="s">
        <v>2389</v>
      </c>
      <c r="B1549" s="1014" t="s">
        <v>283</v>
      </c>
      <c r="C1549" s="1014" t="s">
        <v>2390</v>
      </c>
      <c r="D1549" s="1014" t="s">
        <v>1616</v>
      </c>
      <c r="E1549" s="1014" t="s">
        <v>6</v>
      </c>
      <c r="F1549" s="1015">
        <v>41393</v>
      </c>
      <c r="G1549" s="1014" t="s">
        <v>283</v>
      </c>
      <c r="H1549" s="1010"/>
      <c r="I1549" s="1010"/>
      <c r="J1549" s="1010"/>
      <c r="K1549" s="1014" t="s">
        <v>283</v>
      </c>
      <c r="L1549" s="1010">
        <v>11949000</v>
      </c>
      <c r="M1549" s="1010"/>
      <c r="N1549" s="1011">
        <v>11949</v>
      </c>
      <c r="O1549" s="1010">
        <v>1091.1099999999999</v>
      </c>
      <c r="P1549" s="1010"/>
      <c r="Q1549" s="1010">
        <v>1088673.3899999999</v>
      </c>
      <c r="R1549" s="1010"/>
      <c r="S1549" s="1011"/>
    </row>
    <row r="1550" spans="1:19">
      <c r="A1550" s="1014" t="s">
        <v>2389</v>
      </c>
      <c r="B1550" s="1014" t="s">
        <v>283</v>
      </c>
      <c r="C1550" s="1014" t="s">
        <v>2390</v>
      </c>
      <c r="D1550" s="1014" t="s">
        <v>1616</v>
      </c>
      <c r="E1550" s="1014" t="s">
        <v>6</v>
      </c>
      <c r="F1550" s="1015">
        <v>41416</v>
      </c>
      <c r="G1550" s="1014" t="s">
        <v>283</v>
      </c>
      <c r="H1550" s="1010"/>
      <c r="I1550" s="1010"/>
      <c r="J1550" s="1010"/>
      <c r="K1550" s="1014" t="s">
        <v>283</v>
      </c>
      <c r="L1550" s="1010"/>
      <c r="M1550" s="1010"/>
      <c r="N1550" s="1011"/>
      <c r="O1550" s="1010"/>
      <c r="P1550" s="1010"/>
      <c r="Q1550" s="1010"/>
      <c r="R1550" s="1010">
        <v>234500</v>
      </c>
      <c r="S1550" s="1011">
        <v>237712</v>
      </c>
    </row>
    <row r="1551" spans="1:19">
      <c r="A1551" s="1014" t="s">
        <v>2389</v>
      </c>
      <c r="B1551" s="1014" t="s">
        <v>283</v>
      </c>
      <c r="C1551" s="1014" t="s">
        <v>2390</v>
      </c>
      <c r="D1551" s="1014" t="s">
        <v>1616</v>
      </c>
      <c r="E1551" s="1014" t="s">
        <v>6</v>
      </c>
      <c r="F1551" s="1015">
        <v>41425</v>
      </c>
      <c r="G1551" s="1014" t="s">
        <v>283</v>
      </c>
      <c r="H1551" s="1010"/>
      <c r="I1551" s="1010"/>
      <c r="J1551" s="1010"/>
      <c r="K1551" s="1014" t="s">
        <v>283</v>
      </c>
      <c r="L1551" s="1010"/>
      <c r="M1551" s="1010">
        <v>-130376.73</v>
      </c>
      <c r="N1551" s="1011"/>
      <c r="O1551" s="1010"/>
      <c r="P1551" s="1010"/>
      <c r="Q1551" s="1010"/>
      <c r="R1551" s="1010"/>
      <c r="S1551" s="1011"/>
    </row>
    <row r="1552" spans="1:19">
      <c r="A1552" s="1014" t="s">
        <v>2391</v>
      </c>
      <c r="B1552" s="1014" t="s">
        <v>2392</v>
      </c>
      <c r="C1552" s="1014" t="s">
        <v>2393</v>
      </c>
      <c r="D1552" s="1014" t="s">
        <v>1606</v>
      </c>
      <c r="E1552" s="1014" t="s">
        <v>1607</v>
      </c>
      <c r="F1552" s="1015">
        <v>39787</v>
      </c>
      <c r="G1552" s="1014" t="s">
        <v>284</v>
      </c>
      <c r="H1552" s="1010">
        <v>935000000</v>
      </c>
      <c r="I1552" s="1010">
        <v>0</v>
      </c>
      <c r="J1552" s="1010">
        <v>1220280000</v>
      </c>
      <c r="K1552" s="1014" t="s">
        <v>1198</v>
      </c>
      <c r="L1552" s="1010"/>
      <c r="M1552" s="1010"/>
      <c r="N1552" s="1011"/>
      <c r="O1552" s="1010"/>
      <c r="P1552" s="1010"/>
      <c r="Q1552" s="1010"/>
      <c r="R1552" s="1010"/>
      <c r="S1552" s="1011"/>
    </row>
    <row r="1553" spans="1:19">
      <c r="A1553" s="1014" t="s">
        <v>2391</v>
      </c>
      <c r="B1553" s="1014" t="s">
        <v>283</v>
      </c>
      <c r="C1553" s="1014" t="s">
        <v>2393</v>
      </c>
      <c r="D1553" s="1014" t="s">
        <v>1606</v>
      </c>
      <c r="E1553" s="1014" t="s">
        <v>1607</v>
      </c>
      <c r="F1553" s="1015">
        <v>41822</v>
      </c>
      <c r="G1553" s="1014" t="s">
        <v>283</v>
      </c>
      <c r="H1553" s="1010"/>
      <c r="I1553" s="1010"/>
      <c r="J1553" s="1010"/>
      <c r="K1553" s="1014" t="s">
        <v>283</v>
      </c>
      <c r="L1553" s="1010">
        <v>935000000</v>
      </c>
      <c r="M1553" s="1010"/>
      <c r="N1553" s="1011">
        <v>935000</v>
      </c>
      <c r="O1553" s="1010">
        <v>1000</v>
      </c>
      <c r="P1553" s="1010"/>
      <c r="Q1553" s="1010"/>
      <c r="R1553" s="1010"/>
      <c r="S1553" s="1011"/>
    </row>
    <row r="1554" spans="1:19">
      <c r="A1554" s="1014" t="s">
        <v>2391</v>
      </c>
      <c r="B1554" s="1014" t="s">
        <v>283</v>
      </c>
      <c r="C1554" s="1014" t="s">
        <v>2393</v>
      </c>
      <c r="D1554" s="1014" t="s">
        <v>1606</v>
      </c>
      <c r="E1554" s="1014" t="s">
        <v>1607</v>
      </c>
      <c r="F1554" s="1015">
        <v>41843</v>
      </c>
      <c r="G1554" s="1014" t="s">
        <v>283</v>
      </c>
      <c r="H1554" s="1010"/>
      <c r="I1554" s="1010"/>
      <c r="J1554" s="1010"/>
      <c r="K1554" s="1014" t="s">
        <v>283</v>
      </c>
      <c r="L1554" s="1010"/>
      <c r="M1554" s="1010"/>
      <c r="N1554" s="1011"/>
      <c r="O1554" s="1010"/>
      <c r="P1554" s="1010"/>
      <c r="Q1554" s="1010"/>
      <c r="R1554" s="1010">
        <v>3000000</v>
      </c>
      <c r="S1554" s="1011">
        <v>2093283.6</v>
      </c>
    </row>
    <row r="1555" spans="1:19">
      <c r="A1555" s="1014" t="s">
        <v>2394</v>
      </c>
      <c r="B1555" s="1014"/>
      <c r="C1555" s="1014" t="s">
        <v>2395</v>
      </c>
      <c r="D1555" s="1014" t="s">
        <v>1371</v>
      </c>
      <c r="E1555" s="1014" t="s">
        <v>1312</v>
      </c>
      <c r="F1555" s="1015">
        <v>39773</v>
      </c>
      <c r="G1555" s="1014" t="s">
        <v>284</v>
      </c>
      <c r="H1555" s="1010">
        <v>35000000</v>
      </c>
      <c r="I1555" s="1010">
        <v>0</v>
      </c>
      <c r="J1555" s="1010">
        <v>8233333.3300000001</v>
      </c>
      <c r="K1555" s="1014" t="s">
        <v>888</v>
      </c>
      <c r="L1555" s="1010"/>
      <c r="M1555" s="1010"/>
      <c r="N1555" s="1011"/>
      <c r="O1555" s="1010"/>
      <c r="P1555" s="1010"/>
      <c r="Q1555" s="1010"/>
      <c r="R1555" s="1010"/>
      <c r="S1555" s="1011"/>
    </row>
    <row r="1556" spans="1:19">
      <c r="A1556" s="1014" t="s">
        <v>2394</v>
      </c>
      <c r="B1556" s="1014" t="s">
        <v>283</v>
      </c>
      <c r="C1556" s="1014" t="s">
        <v>2395</v>
      </c>
      <c r="D1556" s="1014" t="s">
        <v>1371</v>
      </c>
      <c r="E1556" s="1014" t="s">
        <v>1312</v>
      </c>
      <c r="F1556" s="1015">
        <v>41976</v>
      </c>
      <c r="G1556" s="1014" t="s">
        <v>283</v>
      </c>
      <c r="H1556" s="1010"/>
      <c r="I1556" s="1010"/>
      <c r="J1556" s="1010"/>
      <c r="K1556" s="1014" t="s">
        <v>283</v>
      </c>
      <c r="L1556" s="1010">
        <v>2693800</v>
      </c>
      <c r="M1556" s="1010"/>
      <c r="N1556" s="1011">
        <v>26938</v>
      </c>
      <c r="O1556" s="1010">
        <v>100</v>
      </c>
      <c r="P1556" s="1010">
        <v>-24244200</v>
      </c>
      <c r="Q1556" s="1010"/>
      <c r="R1556" s="1010"/>
      <c r="S1556" s="1011"/>
    </row>
    <row r="1557" spans="1:19">
      <c r="A1557" s="1014" t="s">
        <v>2394</v>
      </c>
      <c r="B1557" s="1014" t="s">
        <v>283</v>
      </c>
      <c r="C1557" s="1014" t="s">
        <v>2395</v>
      </c>
      <c r="D1557" s="1014" t="s">
        <v>1371</v>
      </c>
      <c r="E1557" s="1014" t="s">
        <v>1312</v>
      </c>
      <c r="F1557" s="1015">
        <v>41977</v>
      </c>
      <c r="G1557" s="1014" t="s">
        <v>283</v>
      </c>
      <c r="H1557" s="1010"/>
      <c r="I1557" s="1010"/>
      <c r="J1557" s="1010"/>
      <c r="K1557" s="1014" t="s">
        <v>283</v>
      </c>
      <c r="L1557" s="1010">
        <v>806200</v>
      </c>
      <c r="M1557" s="1010"/>
      <c r="N1557" s="1011">
        <v>8062</v>
      </c>
      <c r="O1557" s="1010">
        <v>100</v>
      </c>
      <c r="P1557" s="1010">
        <v>-7255800</v>
      </c>
      <c r="Q1557" s="1010"/>
      <c r="R1557" s="1010"/>
      <c r="S1557" s="1011"/>
    </row>
    <row r="1558" spans="1:19">
      <c r="A1558" s="1014" t="s">
        <v>2394</v>
      </c>
      <c r="B1558" s="1014" t="s">
        <v>283</v>
      </c>
      <c r="C1558" s="1014" t="s">
        <v>2395</v>
      </c>
      <c r="D1558" s="1014" t="s">
        <v>1371</v>
      </c>
      <c r="E1558" s="1014" t="s">
        <v>1312</v>
      </c>
      <c r="F1558" s="1015">
        <v>42013</v>
      </c>
      <c r="G1558" s="1014" t="s">
        <v>283</v>
      </c>
      <c r="H1558" s="1010"/>
      <c r="I1558" s="1010"/>
      <c r="J1558" s="1010"/>
      <c r="K1558" s="1014" t="s">
        <v>283</v>
      </c>
      <c r="L1558" s="1010"/>
      <c r="M1558" s="1010">
        <v>-50000</v>
      </c>
      <c r="N1558" s="1011"/>
      <c r="O1558" s="1010"/>
      <c r="P1558" s="1010"/>
      <c r="Q1558" s="1010"/>
      <c r="R1558" s="1010"/>
      <c r="S1558" s="1011"/>
    </row>
    <row r="1559" spans="1:19">
      <c r="A1559" s="1014" t="s">
        <v>2396</v>
      </c>
      <c r="B1559" s="1014" t="s">
        <v>926</v>
      </c>
      <c r="C1559" s="1014" t="s">
        <v>2397</v>
      </c>
      <c r="D1559" s="1014" t="s">
        <v>2398</v>
      </c>
      <c r="E1559" s="1014" t="s">
        <v>950</v>
      </c>
      <c r="F1559" s="1015">
        <v>39906</v>
      </c>
      <c r="G1559" s="1014" t="s">
        <v>285</v>
      </c>
      <c r="H1559" s="1010">
        <v>2800000</v>
      </c>
      <c r="I1559" s="1010">
        <v>0</v>
      </c>
      <c r="J1559" s="1010">
        <v>3596579.2</v>
      </c>
      <c r="K1559" s="1014" t="s">
        <v>900</v>
      </c>
      <c r="L1559" s="1010"/>
      <c r="M1559" s="1010"/>
      <c r="N1559" s="1011"/>
      <c r="O1559" s="1010"/>
      <c r="P1559" s="1010"/>
      <c r="Q1559" s="1010"/>
      <c r="R1559" s="1010"/>
      <c r="S1559" s="1011"/>
    </row>
    <row r="1560" spans="1:19">
      <c r="A1560" s="1014" t="s">
        <v>2396</v>
      </c>
      <c r="B1560" s="1014" t="s">
        <v>283</v>
      </c>
      <c r="C1560" s="1014" t="s">
        <v>2397</v>
      </c>
      <c r="D1560" s="1014" t="s">
        <v>2398</v>
      </c>
      <c r="E1560" s="1014" t="s">
        <v>950</v>
      </c>
      <c r="F1560" s="1015">
        <v>42184</v>
      </c>
      <c r="G1560" s="1014" t="s">
        <v>283</v>
      </c>
      <c r="H1560" s="1010"/>
      <c r="I1560" s="1010"/>
      <c r="J1560" s="1010"/>
      <c r="K1560" s="1014" t="s">
        <v>283</v>
      </c>
      <c r="L1560" s="1010">
        <v>2800000</v>
      </c>
      <c r="M1560" s="1010"/>
      <c r="N1560" s="1011">
        <v>2800</v>
      </c>
      <c r="O1560" s="1010">
        <v>1187.6099999999999</v>
      </c>
      <c r="P1560" s="1010"/>
      <c r="Q1560" s="1010">
        <v>525308</v>
      </c>
      <c r="R1560" s="1010">
        <v>164018.20000000001</v>
      </c>
      <c r="S1560" s="1011">
        <v>140</v>
      </c>
    </row>
    <row r="1561" spans="1:19">
      <c r="A1561" s="1014" t="s">
        <v>2396</v>
      </c>
      <c r="B1561" s="1014" t="s">
        <v>283</v>
      </c>
      <c r="C1561" s="1014" t="s">
        <v>2397</v>
      </c>
      <c r="D1561" s="1014" t="s">
        <v>2398</v>
      </c>
      <c r="E1561" s="1014" t="s">
        <v>950</v>
      </c>
      <c r="F1561" s="1015">
        <v>42222</v>
      </c>
      <c r="G1561" s="1014" t="s">
        <v>283</v>
      </c>
      <c r="H1561" s="1010"/>
      <c r="I1561" s="1010"/>
      <c r="J1561" s="1010"/>
      <c r="K1561" s="1014" t="s">
        <v>283</v>
      </c>
      <c r="L1561" s="1010"/>
      <c r="M1561" s="1010">
        <v>-25000</v>
      </c>
      <c r="N1561" s="1011"/>
      <c r="O1561" s="1010"/>
      <c r="P1561" s="1010"/>
      <c r="Q1561" s="1010"/>
      <c r="R1561" s="1010"/>
      <c r="S1561" s="1011"/>
    </row>
    <row r="1562" spans="1:19">
      <c r="A1562" s="1014" t="s">
        <v>96</v>
      </c>
      <c r="B1562" s="1014" t="s">
        <v>1882</v>
      </c>
      <c r="C1562" s="1014" t="s">
        <v>2399</v>
      </c>
      <c r="D1562" s="1014" t="s">
        <v>2400</v>
      </c>
      <c r="E1562" s="1014" t="s">
        <v>89</v>
      </c>
      <c r="F1562" s="1015">
        <v>39941</v>
      </c>
      <c r="G1562" s="1014" t="s">
        <v>67</v>
      </c>
      <c r="H1562" s="1010">
        <v>6784000</v>
      </c>
      <c r="I1562" s="1010">
        <v>0</v>
      </c>
      <c r="J1562" s="1010">
        <v>7444215.1200000001</v>
      </c>
      <c r="K1562" s="1014" t="s">
        <v>1198</v>
      </c>
      <c r="L1562" s="1010"/>
      <c r="M1562" s="1010"/>
      <c r="N1562" s="1011"/>
      <c r="O1562" s="1010"/>
      <c r="P1562" s="1010"/>
      <c r="Q1562" s="1010"/>
      <c r="R1562" s="1010"/>
      <c r="S1562" s="1011"/>
    </row>
    <row r="1563" spans="1:19">
      <c r="A1563" s="1014" t="s">
        <v>96</v>
      </c>
      <c r="B1563" s="1014" t="s">
        <v>283</v>
      </c>
      <c r="C1563" s="1014" t="s">
        <v>2399</v>
      </c>
      <c r="D1563" s="1014" t="s">
        <v>2400</v>
      </c>
      <c r="E1563" s="1014" t="s">
        <v>89</v>
      </c>
      <c r="F1563" s="1015">
        <v>40403</v>
      </c>
      <c r="G1563" s="1014" t="s">
        <v>283</v>
      </c>
      <c r="H1563" s="1010"/>
      <c r="I1563" s="1010"/>
      <c r="J1563" s="1010"/>
      <c r="K1563" s="1014" t="s">
        <v>283</v>
      </c>
      <c r="L1563" s="1010">
        <v>6784000</v>
      </c>
      <c r="M1563" s="1010"/>
      <c r="N1563" s="1011">
        <v>6784000</v>
      </c>
      <c r="O1563" s="1010">
        <v>1</v>
      </c>
      <c r="P1563" s="1010"/>
      <c r="Q1563" s="1010"/>
      <c r="R1563" s="1010"/>
      <c r="S1563" s="1011"/>
    </row>
    <row r="1564" spans="1:19">
      <c r="A1564" s="1014" t="s">
        <v>2401</v>
      </c>
      <c r="B1564" s="1014" t="s">
        <v>2402</v>
      </c>
      <c r="C1564" s="1014" t="s">
        <v>2403</v>
      </c>
      <c r="D1564" s="1014" t="s">
        <v>2404</v>
      </c>
      <c r="E1564" s="1014" t="s">
        <v>896</v>
      </c>
      <c r="F1564" s="1015">
        <v>39892</v>
      </c>
      <c r="G1564" s="1014" t="s">
        <v>285</v>
      </c>
      <c r="H1564" s="1010">
        <v>9500000</v>
      </c>
      <c r="I1564" s="1010">
        <v>0</v>
      </c>
      <c r="J1564" s="1010">
        <v>467412.5</v>
      </c>
      <c r="K1564" s="1014" t="s">
        <v>2933</v>
      </c>
      <c r="L1564" s="1010"/>
      <c r="M1564" s="1010"/>
      <c r="N1564" s="1011"/>
      <c r="O1564" s="1010"/>
      <c r="P1564" s="1010"/>
      <c r="Q1564" s="1010"/>
      <c r="R1564" s="1010"/>
      <c r="S1564" s="1011"/>
    </row>
    <row r="1565" spans="1:19">
      <c r="A1565" s="1014" t="s">
        <v>2401</v>
      </c>
      <c r="B1565" s="1014" t="s">
        <v>283</v>
      </c>
      <c r="C1565" s="1014" t="s">
        <v>2403</v>
      </c>
      <c r="D1565" s="1014" t="s">
        <v>2404</v>
      </c>
      <c r="E1565" s="1014" t="s">
        <v>896</v>
      </c>
      <c r="F1565" s="1015">
        <v>41135</v>
      </c>
      <c r="G1565" s="1014" t="s">
        <v>283</v>
      </c>
      <c r="H1565" s="1010"/>
      <c r="I1565" s="1010"/>
      <c r="J1565" s="1010"/>
      <c r="K1565" s="1014" t="s">
        <v>283</v>
      </c>
      <c r="L1565" s="1010"/>
      <c r="M1565" s="1010"/>
      <c r="N1565" s="1011"/>
      <c r="O1565" s="1010"/>
      <c r="P1565" s="1010">
        <v>-9500000</v>
      </c>
      <c r="Q1565" s="1010"/>
      <c r="R1565" s="1010"/>
      <c r="S1565" s="1011"/>
    </row>
    <row r="1566" spans="1:19">
      <c r="A1566" s="1014" t="s">
        <v>2405</v>
      </c>
      <c r="B1566" s="1014"/>
      <c r="C1566" s="1014" t="s">
        <v>2406</v>
      </c>
      <c r="D1566" s="1014" t="s">
        <v>2407</v>
      </c>
      <c r="E1566" s="1014" t="s">
        <v>1241</v>
      </c>
      <c r="F1566" s="1015">
        <v>40088</v>
      </c>
      <c r="G1566" s="1014" t="s">
        <v>284</v>
      </c>
      <c r="H1566" s="1010">
        <v>22252000</v>
      </c>
      <c r="I1566" s="1010">
        <v>0</v>
      </c>
      <c r="J1566" s="1010">
        <v>28727240.289999999</v>
      </c>
      <c r="K1566" s="1014" t="s">
        <v>900</v>
      </c>
      <c r="L1566" s="1010"/>
      <c r="M1566" s="1010"/>
      <c r="N1566" s="1011"/>
      <c r="O1566" s="1010"/>
      <c r="P1566" s="1010"/>
      <c r="Q1566" s="1010"/>
      <c r="R1566" s="1010"/>
      <c r="S1566" s="1011"/>
    </row>
    <row r="1567" spans="1:19">
      <c r="A1567" s="1014" t="s">
        <v>2405</v>
      </c>
      <c r="B1567" s="1014" t="s">
        <v>283</v>
      </c>
      <c r="C1567" s="1014" t="s">
        <v>2406</v>
      </c>
      <c r="D1567" s="1014" t="s">
        <v>2407</v>
      </c>
      <c r="E1567" s="1014" t="s">
        <v>1241</v>
      </c>
      <c r="F1567" s="1015">
        <v>41129</v>
      </c>
      <c r="G1567" s="1014" t="s">
        <v>283</v>
      </c>
      <c r="H1567" s="1010"/>
      <c r="I1567" s="1010"/>
      <c r="J1567" s="1010"/>
      <c r="K1567" s="1014" t="s">
        <v>283</v>
      </c>
      <c r="L1567" s="1010">
        <v>1678618.89</v>
      </c>
      <c r="M1567" s="1010"/>
      <c r="N1567" s="1011">
        <v>1863</v>
      </c>
      <c r="O1567" s="1010">
        <v>901.03</v>
      </c>
      <c r="P1567" s="1010">
        <v>-184381.11</v>
      </c>
      <c r="Q1567" s="1010"/>
      <c r="R1567" s="1010"/>
      <c r="S1567" s="1011"/>
    </row>
    <row r="1568" spans="1:19">
      <c r="A1568" s="1014" t="s">
        <v>2405</v>
      </c>
      <c r="B1568" s="1014" t="s">
        <v>283</v>
      </c>
      <c r="C1568" s="1014" t="s">
        <v>2406</v>
      </c>
      <c r="D1568" s="1014" t="s">
        <v>2407</v>
      </c>
      <c r="E1568" s="1014" t="s">
        <v>1241</v>
      </c>
      <c r="F1568" s="1015">
        <v>41130</v>
      </c>
      <c r="G1568" s="1014" t="s">
        <v>283</v>
      </c>
      <c r="H1568" s="1010"/>
      <c r="I1568" s="1010"/>
      <c r="J1568" s="1010"/>
      <c r="K1568" s="1014" t="s">
        <v>283</v>
      </c>
      <c r="L1568" s="1010">
        <v>8575102.5099999998</v>
      </c>
      <c r="M1568" s="1010"/>
      <c r="N1568" s="1011">
        <v>9517</v>
      </c>
      <c r="O1568" s="1010">
        <v>901.03</v>
      </c>
      <c r="P1568" s="1010">
        <v>-941897.49</v>
      </c>
      <c r="Q1568" s="1010"/>
      <c r="R1568" s="1010"/>
      <c r="S1568" s="1011"/>
    </row>
    <row r="1569" spans="1:19">
      <c r="A1569" s="1014" t="s">
        <v>2405</v>
      </c>
      <c r="B1569" s="1014" t="s">
        <v>283</v>
      </c>
      <c r="C1569" s="1014" t="s">
        <v>2406</v>
      </c>
      <c r="D1569" s="1014" t="s">
        <v>2407</v>
      </c>
      <c r="E1569" s="1014" t="s">
        <v>1241</v>
      </c>
      <c r="F1569" s="1015">
        <v>41131</v>
      </c>
      <c r="G1569" s="1014" t="s">
        <v>283</v>
      </c>
      <c r="H1569" s="1010"/>
      <c r="I1569" s="1010"/>
      <c r="J1569" s="1010"/>
      <c r="K1569" s="1014" t="s">
        <v>283</v>
      </c>
      <c r="L1569" s="1010">
        <v>9795998.1600000001</v>
      </c>
      <c r="M1569" s="1010"/>
      <c r="N1569" s="1011">
        <v>10872</v>
      </c>
      <c r="O1569" s="1010">
        <v>901.03</v>
      </c>
      <c r="P1569" s="1010">
        <v>-1076001.8400000001</v>
      </c>
      <c r="Q1569" s="1010"/>
      <c r="R1569" s="1010"/>
      <c r="S1569" s="1011"/>
    </row>
    <row r="1570" spans="1:19">
      <c r="A1570" s="1014" t="s">
        <v>2405</v>
      </c>
      <c r="B1570" s="1014" t="s">
        <v>283</v>
      </c>
      <c r="C1570" s="1014" t="s">
        <v>2406</v>
      </c>
      <c r="D1570" s="1014" t="s">
        <v>2407</v>
      </c>
      <c r="E1570" s="1014" t="s">
        <v>1241</v>
      </c>
      <c r="F1570" s="1015">
        <v>41163</v>
      </c>
      <c r="G1570" s="1014" t="s">
        <v>283</v>
      </c>
      <c r="H1570" s="1010"/>
      <c r="I1570" s="1010"/>
      <c r="J1570" s="1010"/>
      <c r="K1570" s="1014" t="s">
        <v>283</v>
      </c>
      <c r="L1570" s="1010"/>
      <c r="M1570" s="1010">
        <v>-200497.2</v>
      </c>
      <c r="N1570" s="1011"/>
      <c r="O1570" s="1010"/>
      <c r="P1570" s="1010"/>
      <c r="Q1570" s="1010"/>
      <c r="R1570" s="1010"/>
      <c r="S1570" s="1011"/>
    </row>
    <row r="1571" spans="1:19">
      <c r="A1571" s="1014" t="s">
        <v>2405</v>
      </c>
      <c r="B1571" s="1014" t="s">
        <v>283</v>
      </c>
      <c r="C1571" s="1014" t="s">
        <v>2406</v>
      </c>
      <c r="D1571" s="1014" t="s">
        <v>2407</v>
      </c>
      <c r="E1571" s="1014" t="s">
        <v>1241</v>
      </c>
      <c r="F1571" s="1015">
        <v>42130</v>
      </c>
      <c r="G1571" s="1014" t="s">
        <v>283</v>
      </c>
      <c r="H1571" s="1010"/>
      <c r="I1571" s="1010"/>
      <c r="J1571" s="1010"/>
      <c r="K1571" s="1014" t="s">
        <v>283</v>
      </c>
      <c r="L1571" s="1010"/>
      <c r="M1571" s="1010"/>
      <c r="N1571" s="1011"/>
      <c r="O1571" s="1010"/>
      <c r="P1571" s="1010"/>
      <c r="Q1571" s="1010"/>
      <c r="R1571" s="1010">
        <v>5675000</v>
      </c>
      <c r="S1571" s="1011">
        <v>636377.93000000005</v>
      </c>
    </row>
    <row r="1572" spans="1:19">
      <c r="A1572" s="1014" t="s">
        <v>2408</v>
      </c>
      <c r="B1572" s="1014" t="s">
        <v>921</v>
      </c>
      <c r="C1572" s="1014" t="s">
        <v>2409</v>
      </c>
      <c r="D1572" s="1014" t="s">
        <v>1916</v>
      </c>
      <c r="E1572" s="1014" t="s">
        <v>1868</v>
      </c>
      <c r="F1572" s="1015">
        <v>39955</v>
      </c>
      <c r="G1572" s="1014" t="s">
        <v>924</v>
      </c>
      <c r="H1572" s="1010">
        <v>6349000</v>
      </c>
      <c r="I1572" s="1010">
        <v>0</v>
      </c>
      <c r="J1572" s="1010">
        <v>8778669.1099999994</v>
      </c>
      <c r="K1572" s="1014" t="s">
        <v>900</v>
      </c>
      <c r="L1572" s="1010"/>
      <c r="M1572" s="1010"/>
      <c r="N1572" s="1011"/>
      <c r="O1572" s="1010"/>
      <c r="P1572" s="1010"/>
      <c r="Q1572" s="1010"/>
      <c r="R1572" s="1010"/>
      <c r="S1572" s="1011"/>
    </row>
    <row r="1573" spans="1:19">
      <c r="A1573" s="1014" t="s">
        <v>2408</v>
      </c>
      <c r="B1573" s="1014" t="s">
        <v>283</v>
      </c>
      <c r="C1573" s="1014" t="s">
        <v>2409</v>
      </c>
      <c r="D1573" s="1014" t="s">
        <v>1916</v>
      </c>
      <c r="E1573" s="1014" t="s">
        <v>1868</v>
      </c>
      <c r="F1573" s="1015">
        <v>41477</v>
      </c>
      <c r="G1573" s="1014" t="s">
        <v>283</v>
      </c>
      <c r="H1573" s="1010"/>
      <c r="I1573" s="1010"/>
      <c r="J1573" s="1010"/>
      <c r="K1573" s="1014" t="s">
        <v>283</v>
      </c>
      <c r="L1573" s="1010">
        <v>6349000</v>
      </c>
      <c r="M1573" s="1010"/>
      <c r="N1573" s="1011">
        <v>6349000</v>
      </c>
      <c r="O1573" s="1010">
        <v>1.23742</v>
      </c>
      <c r="P1573" s="1010"/>
      <c r="Q1573" s="1010">
        <v>1507379.58</v>
      </c>
      <c r="R1573" s="1010">
        <v>478590.75</v>
      </c>
      <c r="S1573" s="1011">
        <v>317000</v>
      </c>
    </row>
    <row r="1574" spans="1:19">
      <c r="A1574" s="1014" t="s">
        <v>2408</v>
      </c>
      <c r="B1574" s="1014" t="s">
        <v>283</v>
      </c>
      <c r="C1574" s="1014" t="s">
        <v>2409</v>
      </c>
      <c r="D1574" s="1014" t="s">
        <v>1916</v>
      </c>
      <c r="E1574" s="1014" t="s">
        <v>1868</v>
      </c>
      <c r="F1574" s="1015">
        <v>41529</v>
      </c>
      <c r="G1574" s="1014" t="s">
        <v>283</v>
      </c>
      <c r="H1574" s="1010"/>
      <c r="I1574" s="1010"/>
      <c r="J1574" s="1010"/>
      <c r="K1574" s="1014" t="s">
        <v>283</v>
      </c>
      <c r="L1574" s="1010"/>
      <c r="M1574" s="1010">
        <v>-78563.8</v>
      </c>
      <c r="N1574" s="1011"/>
      <c r="O1574" s="1010"/>
      <c r="P1574" s="1010"/>
      <c r="Q1574" s="1010"/>
      <c r="R1574" s="1010"/>
      <c r="S1574" s="1011"/>
    </row>
    <row r="1575" spans="1:19">
      <c r="A1575" s="1014" t="s">
        <v>2410</v>
      </c>
      <c r="B1575" s="1014" t="s">
        <v>926</v>
      </c>
      <c r="C1575" s="1014" t="s">
        <v>2411</v>
      </c>
      <c r="D1575" s="1014" t="s">
        <v>2412</v>
      </c>
      <c r="E1575" s="1014" t="s">
        <v>6</v>
      </c>
      <c r="F1575" s="1015">
        <v>39864</v>
      </c>
      <c r="G1575" s="1014" t="s">
        <v>285</v>
      </c>
      <c r="H1575" s="1010">
        <v>4000000</v>
      </c>
      <c r="I1575" s="1010">
        <v>0</v>
      </c>
      <c r="J1575" s="1010">
        <v>4300522.22</v>
      </c>
      <c r="K1575" s="1014" t="s">
        <v>1198</v>
      </c>
      <c r="L1575" s="1010"/>
      <c r="M1575" s="1010"/>
      <c r="N1575" s="1011"/>
      <c r="O1575" s="1010"/>
      <c r="P1575" s="1010"/>
      <c r="Q1575" s="1010"/>
      <c r="R1575" s="1010"/>
      <c r="S1575" s="1011"/>
    </row>
    <row r="1576" spans="1:19">
      <c r="A1576" s="1014" t="s">
        <v>2410</v>
      </c>
      <c r="B1576" s="1014" t="s">
        <v>283</v>
      </c>
      <c r="C1576" s="1014" t="s">
        <v>2411</v>
      </c>
      <c r="D1576" s="1014" t="s">
        <v>2412</v>
      </c>
      <c r="E1576" s="1014" t="s">
        <v>6</v>
      </c>
      <c r="F1576" s="1015">
        <v>41670</v>
      </c>
      <c r="G1576" s="1014" t="s">
        <v>283</v>
      </c>
      <c r="H1576" s="1010"/>
      <c r="I1576" s="1010"/>
      <c r="J1576" s="1010"/>
      <c r="K1576" s="1014" t="s">
        <v>283</v>
      </c>
      <c r="L1576" s="1010">
        <v>4000000</v>
      </c>
      <c r="M1576" s="1010"/>
      <c r="N1576" s="1011">
        <v>4000</v>
      </c>
      <c r="O1576" s="1010">
        <v>1000</v>
      </c>
      <c r="P1576" s="1010"/>
      <c r="Q1576" s="1010"/>
      <c r="R1576" s="1010">
        <v>200000</v>
      </c>
      <c r="S1576" s="1011">
        <v>200</v>
      </c>
    </row>
    <row r="1577" spans="1:19">
      <c r="A1577" s="1014" t="s">
        <v>2413</v>
      </c>
      <c r="B1577" s="1014" t="s">
        <v>2414</v>
      </c>
      <c r="C1577" s="1014" t="s">
        <v>2415</v>
      </c>
      <c r="D1577" s="1014" t="s">
        <v>2177</v>
      </c>
      <c r="E1577" s="1014" t="s">
        <v>1183</v>
      </c>
      <c r="F1577" s="1015">
        <v>39857</v>
      </c>
      <c r="G1577" s="1014" t="s">
        <v>284</v>
      </c>
      <c r="H1577" s="1010">
        <v>41400000</v>
      </c>
      <c r="I1577" s="1010">
        <v>0</v>
      </c>
      <c r="J1577" s="1010">
        <v>42446500</v>
      </c>
      <c r="K1577" s="1014" t="s">
        <v>1198</v>
      </c>
      <c r="L1577" s="1010"/>
      <c r="M1577" s="1010"/>
      <c r="N1577" s="1011"/>
      <c r="O1577" s="1010"/>
      <c r="P1577" s="1010"/>
      <c r="Q1577" s="1010"/>
      <c r="R1577" s="1010"/>
      <c r="S1577" s="1011"/>
    </row>
    <row r="1578" spans="1:19">
      <c r="A1578" s="1014" t="s">
        <v>2413</v>
      </c>
      <c r="B1578" s="1014" t="s">
        <v>283</v>
      </c>
      <c r="C1578" s="1014" t="s">
        <v>2415</v>
      </c>
      <c r="D1578" s="1014" t="s">
        <v>2177</v>
      </c>
      <c r="E1578" s="1014" t="s">
        <v>1183</v>
      </c>
      <c r="F1578" s="1015">
        <v>41373</v>
      </c>
      <c r="G1578" s="1014" t="s">
        <v>283</v>
      </c>
      <c r="H1578" s="1010"/>
      <c r="I1578" s="1010"/>
      <c r="J1578" s="1010"/>
      <c r="K1578" s="1014" t="s">
        <v>283</v>
      </c>
      <c r="L1578" s="1010">
        <v>41400000</v>
      </c>
      <c r="M1578" s="1010"/>
      <c r="N1578" s="1011">
        <v>41400</v>
      </c>
      <c r="O1578" s="1010">
        <v>1000</v>
      </c>
      <c r="P1578" s="1010"/>
      <c r="Q1578" s="1010"/>
      <c r="R1578" s="1010"/>
      <c r="S1578" s="1011"/>
    </row>
    <row r="1579" spans="1:19">
      <c r="A1579" s="1014" t="s">
        <v>2416</v>
      </c>
      <c r="B1579" s="1014" t="s">
        <v>974</v>
      </c>
      <c r="C1579" s="1014" t="s">
        <v>2417</v>
      </c>
      <c r="D1579" s="1014" t="s">
        <v>2311</v>
      </c>
      <c r="E1579" s="1014" t="s">
        <v>6</v>
      </c>
      <c r="F1579" s="1015">
        <v>40137</v>
      </c>
      <c r="G1579" s="1014" t="s">
        <v>285</v>
      </c>
      <c r="H1579" s="1010">
        <v>10800000</v>
      </c>
      <c r="I1579" s="1010">
        <v>0</v>
      </c>
      <c r="J1579" s="1010">
        <v>11077694.890000001</v>
      </c>
      <c r="K1579" s="1014" t="s">
        <v>900</v>
      </c>
      <c r="L1579" s="1010"/>
      <c r="M1579" s="1010"/>
      <c r="N1579" s="1011"/>
      <c r="O1579" s="1010"/>
      <c r="P1579" s="1010"/>
      <c r="Q1579" s="1010"/>
      <c r="R1579" s="1010"/>
      <c r="S1579" s="1011"/>
    </row>
    <row r="1580" spans="1:19">
      <c r="A1580" s="1014" t="s">
        <v>2416</v>
      </c>
      <c r="B1580" s="1014" t="s">
        <v>283</v>
      </c>
      <c r="C1580" s="1014" t="s">
        <v>2417</v>
      </c>
      <c r="D1580" s="1014" t="s">
        <v>2311</v>
      </c>
      <c r="E1580" s="1014" t="s">
        <v>6</v>
      </c>
      <c r="F1580" s="1015">
        <v>41253</v>
      </c>
      <c r="G1580" s="1014" t="s">
        <v>283</v>
      </c>
      <c r="H1580" s="1010"/>
      <c r="I1580" s="1010"/>
      <c r="J1580" s="1010"/>
      <c r="K1580" s="1014" t="s">
        <v>283</v>
      </c>
      <c r="L1580" s="1010">
        <v>262635.09999999998</v>
      </c>
      <c r="M1580" s="1010"/>
      <c r="N1580" s="1011">
        <v>310</v>
      </c>
      <c r="O1580" s="1010">
        <v>847.21</v>
      </c>
      <c r="P1580" s="1010">
        <v>-47364.9</v>
      </c>
      <c r="Q1580" s="1010"/>
      <c r="R1580" s="1010">
        <v>83086.12</v>
      </c>
      <c r="S1580" s="1011">
        <v>97</v>
      </c>
    </row>
    <row r="1581" spans="1:19">
      <c r="A1581" s="1014" t="s">
        <v>2416</v>
      </c>
      <c r="B1581" s="1014" t="s">
        <v>283</v>
      </c>
      <c r="C1581" s="1014" t="s">
        <v>2417</v>
      </c>
      <c r="D1581" s="1014" t="s">
        <v>2311</v>
      </c>
      <c r="E1581" s="1014" t="s">
        <v>6</v>
      </c>
      <c r="F1581" s="1015">
        <v>41254</v>
      </c>
      <c r="G1581" s="1014" t="s">
        <v>283</v>
      </c>
      <c r="H1581" s="1010"/>
      <c r="I1581" s="1010"/>
      <c r="J1581" s="1010"/>
      <c r="K1581" s="1014" t="s">
        <v>283</v>
      </c>
      <c r="L1581" s="1010">
        <v>8887232.9000000004</v>
      </c>
      <c r="M1581" s="1010"/>
      <c r="N1581" s="1011">
        <v>10490</v>
      </c>
      <c r="O1581" s="1010">
        <v>847.21</v>
      </c>
      <c r="P1581" s="1010">
        <v>-1602767.1</v>
      </c>
      <c r="Q1581" s="1010"/>
      <c r="R1581" s="1010">
        <v>195295.2</v>
      </c>
      <c r="S1581" s="1011">
        <v>228</v>
      </c>
    </row>
    <row r="1582" spans="1:19">
      <c r="A1582" s="1014" t="s">
        <v>2416</v>
      </c>
      <c r="B1582" s="1014" t="s">
        <v>283</v>
      </c>
      <c r="C1582" s="1014" t="s">
        <v>2417</v>
      </c>
      <c r="D1582" s="1014" t="s">
        <v>2311</v>
      </c>
      <c r="E1582" s="1014" t="s">
        <v>6</v>
      </c>
      <c r="F1582" s="1015">
        <v>41285</v>
      </c>
      <c r="G1582" s="1014" t="s">
        <v>283</v>
      </c>
      <c r="H1582" s="1010"/>
      <c r="I1582" s="1010"/>
      <c r="J1582" s="1010"/>
      <c r="K1582" s="1014" t="s">
        <v>283</v>
      </c>
      <c r="L1582" s="1010"/>
      <c r="M1582" s="1010">
        <v>-91498.68</v>
      </c>
      <c r="N1582" s="1011"/>
      <c r="O1582" s="1010"/>
      <c r="P1582" s="1010"/>
      <c r="Q1582" s="1010"/>
      <c r="R1582" s="1010"/>
      <c r="S1582" s="1011"/>
    </row>
    <row r="1583" spans="1:19">
      <c r="A1583" s="1014" t="s">
        <v>2418</v>
      </c>
      <c r="B1583" s="1014" t="s">
        <v>2419</v>
      </c>
      <c r="C1583" s="1014" t="s">
        <v>2420</v>
      </c>
      <c r="D1583" s="1014" t="s">
        <v>2421</v>
      </c>
      <c r="E1583" s="1014" t="s">
        <v>89</v>
      </c>
      <c r="F1583" s="1015">
        <v>39836</v>
      </c>
      <c r="G1583" s="1014" t="s">
        <v>284</v>
      </c>
      <c r="H1583" s="1010">
        <v>25083000</v>
      </c>
      <c r="I1583" s="1010">
        <v>0</v>
      </c>
      <c r="J1583" s="1010">
        <v>2271405</v>
      </c>
      <c r="K1583" s="1014" t="s">
        <v>1101</v>
      </c>
      <c r="L1583" s="1010"/>
      <c r="M1583" s="1010"/>
      <c r="N1583" s="1011"/>
      <c r="O1583" s="1010"/>
      <c r="P1583" s="1010"/>
      <c r="Q1583" s="1010"/>
      <c r="R1583" s="1010"/>
      <c r="S1583" s="1011"/>
    </row>
    <row r="1584" spans="1:19">
      <c r="A1584" s="1014" t="s">
        <v>2418</v>
      </c>
      <c r="B1584" s="1014" t="s">
        <v>283</v>
      </c>
      <c r="C1584" s="1014" t="s">
        <v>2420</v>
      </c>
      <c r="D1584" s="1014" t="s">
        <v>2421</v>
      </c>
      <c r="E1584" s="1014" t="s">
        <v>89</v>
      </c>
      <c r="F1584" s="1015">
        <v>41215</v>
      </c>
      <c r="G1584" s="1014" t="s">
        <v>283</v>
      </c>
      <c r="H1584" s="1010"/>
      <c r="I1584" s="1010"/>
      <c r="J1584" s="1010"/>
      <c r="K1584" s="1014" t="s">
        <v>283</v>
      </c>
      <c r="L1584" s="1010"/>
      <c r="M1584" s="1010"/>
      <c r="N1584" s="1011"/>
      <c r="O1584" s="1010"/>
      <c r="P1584" s="1010">
        <v>-25083000</v>
      </c>
      <c r="Q1584" s="1010"/>
      <c r="R1584" s="1010"/>
      <c r="S1584" s="1011"/>
    </row>
    <row r="1585" spans="1:19">
      <c r="A1585" s="1014" t="s">
        <v>2422</v>
      </c>
      <c r="B1585" s="1014" t="s">
        <v>1212</v>
      </c>
      <c r="C1585" s="1014" t="s">
        <v>2423</v>
      </c>
      <c r="D1585" s="1014" t="s">
        <v>1488</v>
      </c>
      <c r="E1585" s="1014" t="s">
        <v>109</v>
      </c>
      <c r="F1585" s="1015">
        <v>39871</v>
      </c>
      <c r="G1585" s="1014" t="s">
        <v>285</v>
      </c>
      <c r="H1585" s="1010">
        <v>4960000</v>
      </c>
      <c r="I1585" s="1010">
        <v>0</v>
      </c>
      <c r="J1585" s="1010">
        <v>10836280.710000001</v>
      </c>
      <c r="K1585" s="1014" t="s">
        <v>1198</v>
      </c>
      <c r="L1585" s="1010"/>
      <c r="M1585" s="1010"/>
      <c r="N1585" s="1011"/>
      <c r="O1585" s="1010"/>
      <c r="P1585" s="1010"/>
      <c r="Q1585" s="1010"/>
      <c r="R1585" s="1010"/>
      <c r="S1585" s="1011"/>
    </row>
    <row r="1586" spans="1:19">
      <c r="A1586" s="1014" t="s">
        <v>2422</v>
      </c>
      <c r="B1586" s="1014" t="s">
        <v>283</v>
      </c>
      <c r="C1586" s="1014" t="s">
        <v>2423</v>
      </c>
      <c r="D1586" s="1014" t="s">
        <v>1488</v>
      </c>
      <c r="E1586" s="1014" t="s">
        <v>109</v>
      </c>
      <c r="F1586" s="1015">
        <v>40176</v>
      </c>
      <c r="G1586" s="1014" t="s">
        <v>283</v>
      </c>
      <c r="H1586" s="1010">
        <v>3262000</v>
      </c>
      <c r="I1586" s="1010"/>
      <c r="J1586" s="1010"/>
      <c r="K1586" s="1014" t="s">
        <v>283</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41815</v>
      </c>
      <c r="G1587" s="1014" t="s">
        <v>283</v>
      </c>
      <c r="H1587" s="1010"/>
      <c r="I1587" s="1010"/>
      <c r="J1587" s="1010"/>
      <c r="K1587" s="1014" t="s">
        <v>283</v>
      </c>
      <c r="L1587" s="1010">
        <v>8222000</v>
      </c>
      <c r="M1587" s="1010"/>
      <c r="N1587" s="1011">
        <v>8222</v>
      </c>
      <c r="O1587" s="1010">
        <v>1000</v>
      </c>
      <c r="P1587" s="1010"/>
      <c r="Q1587" s="1010"/>
      <c r="R1587" s="1010">
        <v>248000</v>
      </c>
      <c r="S1587" s="1011">
        <v>248</v>
      </c>
    </row>
    <row r="1588" spans="1:19">
      <c r="A1588" s="1014" t="s">
        <v>2424</v>
      </c>
      <c r="B1588" s="1014" t="s">
        <v>1640</v>
      </c>
      <c r="C1588" s="1014" t="s">
        <v>2425</v>
      </c>
      <c r="D1588" s="1014" t="s">
        <v>1290</v>
      </c>
      <c r="E1588" s="1014" t="s">
        <v>89</v>
      </c>
      <c r="F1588" s="1015">
        <v>39843</v>
      </c>
      <c r="G1588" s="1014" t="s">
        <v>284</v>
      </c>
      <c r="H1588" s="1010">
        <v>243815000</v>
      </c>
      <c r="I1588" s="1010">
        <v>0</v>
      </c>
      <c r="J1588" s="1010">
        <v>290552132.92000002</v>
      </c>
      <c r="K1588" s="1014" t="s">
        <v>1198</v>
      </c>
      <c r="L1588" s="1010"/>
      <c r="M1588" s="1010"/>
      <c r="N1588" s="1011"/>
      <c r="O1588" s="1010"/>
      <c r="P1588" s="1010"/>
      <c r="Q1588" s="1010"/>
      <c r="R1588" s="1010"/>
      <c r="S1588" s="1011"/>
    </row>
    <row r="1589" spans="1:19">
      <c r="A1589" s="1014" t="s">
        <v>2424</v>
      </c>
      <c r="B1589" s="1014" t="s">
        <v>283</v>
      </c>
      <c r="C1589" s="1014" t="s">
        <v>2425</v>
      </c>
      <c r="D1589" s="1014" t="s">
        <v>1290</v>
      </c>
      <c r="E1589" s="1014" t="s">
        <v>89</v>
      </c>
      <c r="F1589" s="1015">
        <v>41206</v>
      </c>
      <c r="G1589" s="1014" t="s">
        <v>283</v>
      </c>
      <c r="H1589" s="1010"/>
      <c r="I1589" s="1010"/>
      <c r="J1589" s="1010"/>
      <c r="K1589" s="1014" t="s">
        <v>283</v>
      </c>
      <c r="L1589" s="1010">
        <v>243815000</v>
      </c>
      <c r="M1589" s="1010"/>
      <c r="N1589" s="1011">
        <v>243815</v>
      </c>
      <c r="O1589" s="1010">
        <v>1000</v>
      </c>
      <c r="P1589" s="1010"/>
      <c r="Q1589" s="1010"/>
      <c r="R1589" s="1010"/>
      <c r="S1589" s="1011"/>
    </row>
    <row r="1590" spans="1:19">
      <c r="A1590" s="1014" t="s">
        <v>2424</v>
      </c>
      <c r="B1590" s="1014" t="s">
        <v>283</v>
      </c>
      <c r="C1590" s="1014" t="s">
        <v>2425</v>
      </c>
      <c r="D1590" s="1014" t="s">
        <v>1290</v>
      </c>
      <c r="E1590" s="1014" t="s">
        <v>89</v>
      </c>
      <c r="F1590" s="1015">
        <v>41227</v>
      </c>
      <c r="G1590" s="1014" t="s">
        <v>283</v>
      </c>
      <c r="H1590" s="1010"/>
      <c r="I1590" s="1010"/>
      <c r="J1590" s="1010"/>
      <c r="K1590" s="1014" t="s">
        <v>283</v>
      </c>
      <c r="L1590" s="1010"/>
      <c r="M1590" s="1010"/>
      <c r="N1590" s="1011"/>
      <c r="O1590" s="1010"/>
      <c r="P1590" s="1010"/>
      <c r="Q1590" s="1010"/>
      <c r="R1590" s="1010">
        <v>1225000</v>
      </c>
      <c r="S1590" s="1011">
        <v>645013</v>
      </c>
    </row>
    <row r="1591" spans="1:19">
      <c r="A1591" s="1014" t="s">
        <v>2426</v>
      </c>
      <c r="B1591" s="1014" t="s">
        <v>988</v>
      </c>
      <c r="C1591" s="1014" t="s">
        <v>2427</v>
      </c>
      <c r="D1591" s="1014" t="s">
        <v>2428</v>
      </c>
      <c r="E1591" s="1014" t="s">
        <v>105</v>
      </c>
      <c r="F1591" s="1015">
        <v>40088</v>
      </c>
      <c r="G1591" s="1014" t="s">
        <v>285</v>
      </c>
      <c r="H1591" s="1010">
        <v>4000000</v>
      </c>
      <c r="I1591" s="1010">
        <v>0</v>
      </c>
      <c r="J1591" s="1010">
        <v>4596311.8</v>
      </c>
      <c r="K1591" s="1014" t="s">
        <v>1198</v>
      </c>
      <c r="L1591" s="1010"/>
      <c r="M1591" s="1010"/>
      <c r="N1591" s="1011"/>
      <c r="O1591" s="1010"/>
      <c r="P1591" s="1010"/>
      <c r="Q1591" s="1010"/>
      <c r="R1591" s="1010"/>
      <c r="S1591" s="1011"/>
    </row>
    <row r="1592" spans="1:19">
      <c r="A1592" s="1014" t="s">
        <v>2426</v>
      </c>
      <c r="B1592" s="1014" t="s">
        <v>283</v>
      </c>
      <c r="C1592" s="1014" t="s">
        <v>2427</v>
      </c>
      <c r="D1592" s="1014" t="s">
        <v>2428</v>
      </c>
      <c r="E1592" s="1014" t="s">
        <v>105</v>
      </c>
      <c r="F1592" s="1015">
        <v>40801</v>
      </c>
      <c r="G1592" s="1014" t="s">
        <v>283</v>
      </c>
      <c r="H1592" s="1010"/>
      <c r="I1592" s="1010"/>
      <c r="J1592" s="1010"/>
      <c r="K1592" s="1014" t="s">
        <v>283</v>
      </c>
      <c r="L1592" s="1010">
        <v>4000000</v>
      </c>
      <c r="M1592" s="1010"/>
      <c r="N1592" s="1011">
        <v>4000</v>
      </c>
      <c r="O1592" s="1010">
        <v>1000</v>
      </c>
      <c r="P1592" s="1010"/>
      <c r="Q1592" s="1010"/>
      <c r="R1592" s="1010">
        <v>175000</v>
      </c>
      <c r="S1592" s="1011">
        <v>175</v>
      </c>
    </row>
    <row r="1593" spans="1:19">
      <c r="A1593" s="1014" t="s">
        <v>2429</v>
      </c>
      <c r="B1593" s="1014" t="s">
        <v>2430</v>
      </c>
      <c r="C1593" s="1014" t="s">
        <v>2431</v>
      </c>
      <c r="D1593" s="1014" t="s">
        <v>1064</v>
      </c>
      <c r="E1593" s="1014" t="s">
        <v>969</v>
      </c>
      <c r="F1593" s="1015">
        <v>39766</v>
      </c>
      <c r="G1593" s="1014" t="s">
        <v>284</v>
      </c>
      <c r="H1593" s="1010">
        <v>151500000</v>
      </c>
      <c r="I1593" s="1010">
        <v>0</v>
      </c>
      <c r="J1593" s="1010">
        <v>199100113.41</v>
      </c>
      <c r="K1593" s="1014" t="s">
        <v>900</v>
      </c>
      <c r="L1593" s="1010"/>
      <c r="M1593" s="1010"/>
      <c r="N1593" s="1011"/>
      <c r="O1593" s="1010"/>
      <c r="P1593" s="1010"/>
      <c r="Q1593" s="1010"/>
      <c r="R1593" s="1010"/>
      <c r="S1593" s="1011"/>
    </row>
    <row r="1594" spans="1:19">
      <c r="A1594" s="1014" t="s">
        <v>2429</v>
      </c>
      <c r="B1594" s="1014" t="s">
        <v>283</v>
      </c>
      <c r="C1594" s="1014" t="s">
        <v>2431</v>
      </c>
      <c r="D1594" s="1014" t="s">
        <v>1064</v>
      </c>
      <c r="E1594" s="1014" t="s">
        <v>969</v>
      </c>
      <c r="F1594" s="1015">
        <v>41142</v>
      </c>
      <c r="G1594" s="1014" t="s">
        <v>283</v>
      </c>
      <c r="H1594" s="1010"/>
      <c r="I1594" s="1010"/>
      <c r="J1594" s="1010"/>
      <c r="K1594" s="1014" t="s">
        <v>283</v>
      </c>
      <c r="L1594" s="1010">
        <v>151500000</v>
      </c>
      <c r="M1594" s="1010"/>
      <c r="N1594" s="1011">
        <v>151500</v>
      </c>
      <c r="O1594" s="1010">
        <v>1000</v>
      </c>
      <c r="P1594" s="1010"/>
      <c r="Q1594" s="1010"/>
      <c r="R1594" s="1010"/>
      <c r="S1594" s="1011"/>
    </row>
    <row r="1595" spans="1:19">
      <c r="A1595" s="1014" t="s">
        <v>2429</v>
      </c>
      <c r="B1595" s="1014" t="s">
        <v>283</v>
      </c>
      <c r="C1595" s="1014" t="s">
        <v>2431</v>
      </c>
      <c r="D1595" s="1014" t="s">
        <v>1064</v>
      </c>
      <c r="E1595" s="1014" t="s">
        <v>969</v>
      </c>
      <c r="F1595" s="1015">
        <v>41353</v>
      </c>
      <c r="G1595" s="1014" t="s">
        <v>283</v>
      </c>
      <c r="H1595" s="1010"/>
      <c r="I1595" s="1010"/>
      <c r="J1595" s="1010"/>
      <c r="K1595" s="1014" t="s">
        <v>283</v>
      </c>
      <c r="L1595" s="1010"/>
      <c r="M1595" s="1010"/>
      <c r="N1595" s="1011"/>
      <c r="O1595" s="1010"/>
      <c r="P1595" s="1010"/>
      <c r="Q1595" s="1010">
        <v>71.62</v>
      </c>
      <c r="R1595" s="1010"/>
      <c r="S1595" s="1011"/>
    </row>
    <row r="1596" spans="1:19">
      <c r="A1596" s="1014" t="s">
        <v>2429</v>
      </c>
      <c r="B1596" s="1014" t="s">
        <v>283</v>
      </c>
      <c r="C1596" s="1014" t="s">
        <v>2431</v>
      </c>
      <c r="D1596" s="1014" t="s">
        <v>1064</v>
      </c>
      <c r="E1596" s="1014" t="s">
        <v>969</v>
      </c>
      <c r="F1596" s="1015">
        <v>41358</v>
      </c>
      <c r="G1596" s="1014" t="s">
        <v>283</v>
      </c>
      <c r="H1596" s="1010"/>
      <c r="I1596" s="1010"/>
      <c r="J1596" s="1010"/>
      <c r="K1596" s="1014" t="s">
        <v>283</v>
      </c>
      <c r="L1596" s="1010"/>
      <c r="M1596" s="1010"/>
      <c r="N1596" s="1011"/>
      <c r="O1596" s="1010"/>
      <c r="P1596" s="1010"/>
      <c r="Q1596" s="1010">
        <v>19047005.120000001</v>
      </c>
      <c r="R1596" s="1010"/>
      <c r="S1596" s="1011"/>
    </row>
    <row r="1597" spans="1:19">
      <c r="A1597" s="1014" t="s">
        <v>2432</v>
      </c>
      <c r="B1597" s="1014" t="s">
        <v>2433</v>
      </c>
      <c r="C1597" s="1014" t="s">
        <v>2434</v>
      </c>
      <c r="D1597" s="1014" t="s">
        <v>1206</v>
      </c>
      <c r="E1597" s="1014" t="s">
        <v>11</v>
      </c>
      <c r="F1597" s="1015">
        <v>39885</v>
      </c>
      <c r="G1597" s="1014" t="s">
        <v>284</v>
      </c>
      <c r="H1597" s="1010">
        <v>9266000</v>
      </c>
      <c r="I1597" s="1010">
        <v>0</v>
      </c>
      <c r="J1597" s="1010">
        <v>5639391</v>
      </c>
      <c r="K1597" s="1014" t="s">
        <v>900</v>
      </c>
      <c r="L1597" s="1010"/>
      <c r="M1597" s="1010"/>
      <c r="N1597" s="1011"/>
      <c r="O1597" s="1010"/>
      <c r="P1597" s="1010"/>
      <c r="Q1597" s="1010"/>
      <c r="R1597" s="1010"/>
      <c r="S1597" s="1011"/>
    </row>
    <row r="1598" spans="1:19">
      <c r="A1598" s="1014" t="s">
        <v>2432</v>
      </c>
      <c r="B1598" s="1014" t="s">
        <v>283</v>
      </c>
      <c r="C1598" s="1014" t="s">
        <v>2434</v>
      </c>
      <c r="D1598" s="1014" t="s">
        <v>1206</v>
      </c>
      <c r="E1598" s="1014" t="s">
        <v>11</v>
      </c>
      <c r="F1598" s="1015">
        <v>41759</v>
      </c>
      <c r="G1598" s="1014" t="s">
        <v>283</v>
      </c>
      <c r="H1598" s="1010"/>
      <c r="I1598" s="1010"/>
      <c r="J1598" s="1010"/>
      <c r="K1598" s="1014" t="s">
        <v>283</v>
      </c>
      <c r="L1598" s="1010">
        <v>5096300</v>
      </c>
      <c r="M1598" s="1010"/>
      <c r="N1598" s="1011">
        <v>9266</v>
      </c>
      <c r="O1598" s="1010">
        <v>550</v>
      </c>
      <c r="P1598" s="1010">
        <v>-4169700</v>
      </c>
      <c r="Q1598" s="1010"/>
      <c r="R1598" s="1010"/>
      <c r="S1598" s="1011"/>
    </row>
    <row r="1599" spans="1:19">
      <c r="A1599" s="1014" t="s">
        <v>71</v>
      </c>
      <c r="B1599" s="1014" t="s">
        <v>893</v>
      </c>
      <c r="C1599" s="1014" t="s">
        <v>2435</v>
      </c>
      <c r="D1599" s="1014" t="s">
        <v>2436</v>
      </c>
      <c r="E1599" s="1014" t="s">
        <v>52</v>
      </c>
      <c r="F1599" s="1015">
        <v>39871</v>
      </c>
      <c r="G1599" s="1014" t="s">
        <v>285</v>
      </c>
      <c r="H1599" s="1010">
        <v>9270000</v>
      </c>
      <c r="I1599" s="1010">
        <v>0</v>
      </c>
      <c r="J1599" s="1010">
        <v>10536802</v>
      </c>
      <c r="K1599" s="1014" t="s">
        <v>1198</v>
      </c>
      <c r="L1599" s="1010"/>
      <c r="M1599" s="1010"/>
      <c r="N1599" s="1011"/>
      <c r="O1599" s="1010"/>
      <c r="P1599" s="1010"/>
      <c r="Q1599" s="1010"/>
      <c r="R1599" s="1010"/>
      <c r="S1599" s="1011"/>
    </row>
    <row r="1600" spans="1:19">
      <c r="A1600" s="1014" t="s">
        <v>71</v>
      </c>
      <c r="B1600" s="1014" t="s">
        <v>283</v>
      </c>
      <c r="C1600" s="1014" t="s">
        <v>2435</v>
      </c>
      <c r="D1600" s="1014" t="s">
        <v>2436</v>
      </c>
      <c r="E1600" s="1014" t="s">
        <v>52</v>
      </c>
      <c r="F1600" s="1015">
        <v>40450</v>
      </c>
      <c r="G1600" s="1014" t="s">
        <v>283</v>
      </c>
      <c r="H1600" s="1010"/>
      <c r="I1600" s="1010"/>
      <c r="J1600" s="1010"/>
      <c r="K1600" s="1014" t="s">
        <v>283</v>
      </c>
      <c r="L1600" s="1010">
        <v>9270000</v>
      </c>
      <c r="M1600" s="1010"/>
      <c r="N1600" s="1011">
        <v>9270</v>
      </c>
      <c r="O1600" s="1010">
        <v>1000</v>
      </c>
      <c r="P1600" s="1010"/>
      <c r="Q1600" s="1010"/>
      <c r="R1600" s="1010">
        <v>464000</v>
      </c>
      <c r="S1600" s="1011">
        <v>464</v>
      </c>
    </row>
    <row r="1601" spans="1:19">
      <c r="A1601" s="1014" t="s">
        <v>2437</v>
      </c>
      <c r="B1601" s="1014" t="s">
        <v>902</v>
      </c>
      <c r="C1601" s="1014" t="s">
        <v>2438</v>
      </c>
      <c r="D1601" s="1014" t="s">
        <v>2439</v>
      </c>
      <c r="E1601" s="1014" t="s">
        <v>188</v>
      </c>
      <c r="F1601" s="1015">
        <v>39829</v>
      </c>
      <c r="G1601" s="1014" t="s">
        <v>285</v>
      </c>
      <c r="H1601" s="1010">
        <v>4500000</v>
      </c>
      <c r="I1601" s="1010">
        <v>0</v>
      </c>
      <c r="J1601" s="1010">
        <v>5355156.75</v>
      </c>
      <c r="K1601" s="1014" t="s">
        <v>1198</v>
      </c>
      <c r="L1601" s="1010"/>
      <c r="M1601" s="1010"/>
      <c r="N1601" s="1011"/>
      <c r="O1601" s="1010"/>
      <c r="P1601" s="1010"/>
      <c r="Q1601" s="1010"/>
      <c r="R1601" s="1010"/>
      <c r="S1601" s="1011"/>
    </row>
    <row r="1602" spans="1:19">
      <c r="A1602" s="1014" t="s">
        <v>2437</v>
      </c>
      <c r="B1602" s="1014" t="s">
        <v>283</v>
      </c>
      <c r="C1602" s="1014" t="s">
        <v>2438</v>
      </c>
      <c r="D1602" s="1014" t="s">
        <v>2439</v>
      </c>
      <c r="E1602" s="1014" t="s">
        <v>188</v>
      </c>
      <c r="F1602" s="1015">
        <v>40766</v>
      </c>
      <c r="G1602" s="1014" t="s">
        <v>283</v>
      </c>
      <c r="H1602" s="1010"/>
      <c r="I1602" s="1010"/>
      <c r="J1602" s="1010"/>
      <c r="K1602" s="1014" t="s">
        <v>283</v>
      </c>
      <c r="L1602" s="1010">
        <v>4500000</v>
      </c>
      <c r="M1602" s="1010"/>
      <c r="N1602" s="1011">
        <v>4500</v>
      </c>
      <c r="O1602" s="1010">
        <v>1000</v>
      </c>
      <c r="P1602" s="1010"/>
      <c r="Q1602" s="1010"/>
      <c r="R1602" s="1010">
        <v>225000</v>
      </c>
      <c r="S1602" s="1011">
        <v>225</v>
      </c>
    </row>
    <row r="1603" spans="1:19">
      <c r="A1603" s="1014" t="s">
        <v>2440</v>
      </c>
      <c r="B1603" s="1014"/>
      <c r="C1603" s="1014" t="s">
        <v>2441</v>
      </c>
      <c r="D1603" s="1014" t="s">
        <v>2442</v>
      </c>
      <c r="E1603" s="1014" t="s">
        <v>1000</v>
      </c>
      <c r="F1603" s="1015">
        <v>39829</v>
      </c>
      <c r="G1603" s="1014" t="s">
        <v>284</v>
      </c>
      <c r="H1603" s="1010">
        <v>32538000</v>
      </c>
      <c r="I1603" s="1010">
        <v>0</v>
      </c>
      <c r="J1603" s="1010">
        <v>35195847.130000003</v>
      </c>
      <c r="K1603" s="1014" t="s">
        <v>900</v>
      </c>
      <c r="L1603" s="1010"/>
      <c r="M1603" s="1010"/>
      <c r="N1603" s="1011"/>
      <c r="O1603" s="1010"/>
      <c r="P1603" s="1010"/>
      <c r="Q1603" s="1010"/>
      <c r="R1603" s="1010"/>
      <c r="S1603" s="1011"/>
    </row>
    <row r="1604" spans="1:19">
      <c r="A1604" s="1014" t="s">
        <v>2440</v>
      </c>
      <c r="B1604" s="1014" t="s">
        <v>283</v>
      </c>
      <c r="C1604" s="1014" t="s">
        <v>2441</v>
      </c>
      <c r="D1604" s="1014" t="s">
        <v>2442</v>
      </c>
      <c r="E1604" s="1014" t="s">
        <v>1000</v>
      </c>
      <c r="F1604" s="1015">
        <v>41093</v>
      </c>
      <c r="G1604" s="1014" t="s">
        <v>283</v>
      </c>
      <c r="H1604" s="1010"/>
      <c r="I1604" s="1010"/>
      <c r="J1604" s="1010"/>
      <c r="K1604" s="1014" t="s">
        <v>283</v>
      </c>
      <c r="L1604" s="1010">
        <v>28893744</v>
      </c>
      <c r="M1604" s="1010">
        <v>-433406.16</v>
      </c>
      <c r="N1604" s="1011">
        <v>32538</v>
      </c>
      <c r="O1604" s="1010">
        <v>888</v>
      </c>
      <c r="P1604" s="1010">
        <v>-3644256</v>
      </c>
      <c r="Q1604" s="1010"/>
      <c r="R1604" s="1010"/>
      <c r="S1604" s="1011"/>
    </row>
    <row r="1605" spans="1:19">
      <c r="A1605" s="1014" t="s">
        <v>2440</v>
      </c>
      <c r="B1605" s="1014" t="s">
        <v>283</v>
      </c>
      <c r="C1605" s="1014" t="s">
        <v>2441</v>
      </c>
      <c r="D1605" s="1014" t="s">
        <v>2442</v>
      </c>
      <c r="E1605" s="1014" t="s">
        <v>1000</v>
      </c>
      <c r="F1605" s="1015">
        <v>41129</v>
      </c>
      <c r="G1605" s="1014" t="s">
        <v>283</v>
      </c>
      <c r="H1605" s="1010"/>
      <c r="I1605" s="1010"/>
      <c r="J1605" s="1010"/>
      <c r="K1605" s="1014" t="s">
        <v>283</v>
      </c>
      <c r="L1605" s="1010"/>
      <c r="M1605" s="1010"/>
      <c r="N1605" s="1011"/>
      <c r="O1605" s="1010"/>
      <c r="P1605" s="1010"/>
      <c r="Q1605" s="1010"/>
      <c r="R1605" s="1010">
        <v>1100000</v>
      </c>
      <c r="S1605" s="1011">
        <v>778421</v>
      </c>
    </row>
    <row r="1606" spans="1:19">
      <c r="A1606" s="1014" t="s">
        <v>2443</v>
      </c>
      <c r="B1606" s="1014" t="s">
        <v>1015</v>
      </c>
      <c r="C1606" s="1014" t="s">
        <v>2444</v>
      </c>
      <c r="D1606" s="1014" t="s">
        <v>2445</v>
      </c>
      <c r="E1606" s="1014" t="s">
        <v>89</v>
      </c>
      <c r="F1606" s="1015">
        <v>39857</v>
      </c>
      <c r="G1606" s="1014" t="s">
        <v>284</v>
      </c>
      <c r="H1606" s="1010">
        <v>38237000</v>
      </c>
      <c r="I1606" s="1010">
        <v>0</v>
      </c>
      <c r="J1606" s="1010">
        <v>44286567.329999998</v>
      </c>
      <c r="K1606" s="1014" t="s">
        <v>1198</v>
      </c>
      <c r="L1606" s="1010"/>
      <c r="M1606" s="1010"/>
      <c r="N1606" s="1011"/>
      <c r="O1606" s="1010"/>
      <c r="P1606" s="1010"/>
      <c r="Q1606" s="1010"/>
      <c r="R1606" s="1010"/>
      <c r="S1606" s="1011"/>
    </row>
    <row r="1607" spans="1:19">
      <c r="A1607" s="1014" t="s">
        <v>2443</v>
      </c>
      <c r="B1607" s="1014" t="s">
        <v>283</v>
      </c>
      <c r="C1607" s="1014" t="s">
        <v>2444</v>
      </c>
      <c r="D1607" s="1014" t="s">
        <v>2445</v>
      </c>
      <c r="E1607" s="1014" t="s">
        <v>89</v>
      </c>
      <c r="F1607" s="1015">
        <v>40801</v>
      </c>
      <c r="G1607" s="1014" t="s">
        <v>283</v>
      </c>
      <c r="H1607" s="1010"/>
      <c r="I1607" s="1010"/>
      <c r="J1607" s="1010"/>
      <c r="K1607" s="1014" t="s">
        <v>283</v>
      </c>
      <c r="L1607" s="1010">
        <v>38237000</v>
      </c>
      <c r="M1607" s="1010"/>
      <c r="N1607" s="1011">
        <v>38237</v>
      </c>
      <c r="O1607" s="1010">
        <v>1000</v>
      </c>
      <c r="P1607" s="1010"/>
      <c r="Q1607" s="1010"/>
      <c r="R1607" s="1010"/>
      <c r="S1607" s="1011"/>
    </row>
    <row r="1608" spans="1:19">
      <c r="A1608" s="1014" t="s">
        <v>2443</v>
      </c>
      <c r="B1608" s="1014" t="s">
        <v>283</v>
      </c>
      <c r="C1608" s="1014" t="s">
        <v>2444</v>
      </c>
      <c r="D1608" s="1014" t="s">
        <v>2445</v>
      </c>
      <c r="E1608" s="1014" t="s">
        <v>89</v>
      </c>
      <c r="F1608" s="1015">
        <v>40863</v>
      </c>
      <c r="G1608" s="1014" t="s">
        <v>283</v>
      </c>
      <c r="H1608" s="1010"/>
      <c r="I1608" s="1010"/>
      <c r="J1608" s="1010"/>
      <c r="K1608" s="1014" t="s">
        <v>283</v>
      </c>
      <c r="L1608" s="1010"/>
      <c r="M1608" s="1010"/>
      <c r="N1608" s="1011"/>
      <c r="O1608" s="1010"/>
      <c r="P1608" s="1010"/>
      <c r="Q1608" s="1010"/>
      <c r="R1608" s="1010">
        <v>1100000</v>
      </c>
      <c r="S1608" s="1011">
        <v>521888</v>
      </c>
    </row>
    <row r="1609" spans="1:19">
      <c r="A1609" s="1014" t="s">
        <v>2446</v>
      </c>
      <c r="B1609" s="1014" t="s">
        <v>926</v>
      </c>
      <c r="C1609" s="1014" t="s">
        <v>2447</v>
      </c>
      <c r="D1609" s="1014" t="s">
        <v>1435</v>
      </c>
      <c r="E1609" s="1014" t="s">
        <v>105</v>
      </c>
      <c r="F1609" s="1015">
        <v>40116</v>
      </c>
      <c r="G1609" s="1014" t="s">
        <v>285</v>
      </c>
      <c r="H1609" s="1010">
        <v>6229000</v>
      </c>
      <c r="I1609" s="1010">
        <v>0</v>
      </c>
      <c r="J1609" s="1010">
        <v>7190593.3300000001</v>
      </c>
      <c r="K1609" s="1014" t="s">
        <v>1198</v>
      </c>
      <c r="L1609" s="1010"/>
      <c r="M1609" s="1010"/>
      <c r="N1609" s="1011"/>
      <c r="O1609" s="1010"/>
      <c r="P1609" s="1010"/>
      <c r="Q1609" s="1010"/>
      <c r="R1609" s="1010"/>
      <c r="S1609" s="1011"/>
    </row>
    <row r="1610" spans="1:19">
      <c r="A1610" s="1014" t="s">
        <v>2446</v>
      </c>
      <c r="B1610" s="1014" t="s">
        <v>283</v>
      </c>
      <c r="C1610" s="1014" t="s">
        <v>2447</v>
      </c>
      <c r="D1610" s="1014" t="s">
        <v>1435</v>
      </c>
      <c r="E1610" s="1014" t="s">
        <v>105</v>
      </c>
      <c r="F1610" s="1015">
        <v>41547</v>
      </c>
      <c r="G1610" s="1014" t="s">
        <v>283</v>
      </c>
      <c r="H1610" s="1010"/>
      <c r="I1610" s="1010"/>
      <c r="J1610" s="1010"/>
      <c r="K1610" s="1014" t="s">
        <v>283</v>
      </c>
      <c r="L1610" s="1010">
        <v>6229000</v>
      </c>
      <c r="M1610" s="1010"/>
      <c r="N1610" s="1011">
        <v>6229</v>
      </c>
      <c r="O1610" s="1010">
        <v>1000</v>
      </c>
      <c r="P1610" s="1010"/>
      <c r="Q1610" s="1010"/>
      <c r="R1610" s="1010">
        <v>311000</v>
      </c>
      <c r="S1610" s="1011">
        <v>311</v>
      </c>
    </row>
    <row r="1611" spans="1:19">
      <c r="A1611" s="1014" t="s">
        <v>2448</v>
      </c>
      <c r="B1611" s="1014" t="s">
        <v>974</v>
      </c>
      <c r="C1611" s="1014" t="s">
        <v>2449</v>
      </c>
      <c r="D1611" s="1014" t="s">
        <v>2450</v>
      </c>
      <c r="E1611" s="1014" t="s">
        <v>19</v>
      </c>
      <c r="F1611" s="1015">
        <v>39983</v>
      </c>
      <c r="G1611" s="1014" t="s">
        <v>285</v>
      </c>
      <c r="H1611" s="1010">
        <v>8900000</v>
      </c>
      <c r="I1611" s="1010">
        <v>0</v>
      </c>
      <c r="J1611" s="1010">
        <v>9139863.6099999994</v>
      </c>
      <c r="K1611" s="1014" t="s">
        <v>900</v>
      </c>
      <c r="L1611" s="1010"/>
      <c r="M1611" s="1010"/>
      <c r="N1611" s="1011"/>
      <c r="O1611" s="1010"/>
      <c r="P1611" s="1010"/>
      <c r="Q1611" s="1010"/>
      <c r="R1611" s="1010"/>
      <c r="S1611" s="1011"/>
    </row>
    <row r="1612" spans="1:19">
      <c r="A1612" s="1014" t="s">
        <v>2448</v>
      </c>
      <c r="B1612" s="1014" t="s">
        <v>283</v>
      </c>
      <c r="C1612" s="1014" t="s">
        <v>2449</v>
      </c>
      <c r="D1612" s="1014" t="s">
        <v>2450</v>
      </c>
      <c r="E1612" s="1014" t="s">
        <v>19</v>
      </c>
      <c r="F1612" s="1015">
        <v>41542</v>
      </c>
      <c r="G1612" s="1014" t="s">
        <v>283</v>
      </c>
      <c r="H1612" s="1010"/>
      <c r="I1612" s="1010"/>
      <c r="J1612" s="1010"/>
      <c r="K1612" s="1014" t="s">
        <v>283</v>
      </c>
      <c r="L1612" s="1010">
        <v>8073279</v>
      </c>
      <c r="M1612" s="1010"/>
      <c r="N1612" s="1011">
        <v>8900</v>
      </c>
      <c r="O1612" s="1010">
        <v>907.11</v>
      </c>
      <c r="P1612" s="1010">
        <v>-826721</v>
      </c>
      <c r="Q1612" s="1010"/>
      <c r="R1612" s="1010">
        <v>253383.25</v>
      </c>
      <c r="S1612" s="1011">
        <v>268</v>
      </c>
    </row>
    <row r="1613" spans="1:19">
      <c r="A1613" s="1014" t="s">
        <v>2448</v>
      </c>
      <c r="B1613" s="1014" t="s">
        <v>283</v>
      </c>
      <c r="C1613" s="1014" t="s">
        <v>2449</v>
      </c>
      <c r="D1613" s="1014" t="s">
        <v>2450</v>
      </c>
      <c r="E1613" s="1014" t="s">
        <v>19</v>
      </c>
      <c r="F1613" s="1015">
        <v>41576</v>
      </c>
      <c r="G1613" s="1014" t="s">
        <v>283</v>
      </c>
      <c r="H1613" s="1010"/>
      <c r="I1613" s="1010"/>
      <c r="J1613" s="1010"/>
      <c r="K1613" s="1014" t="s">
        <v>283</v>
      </c>
      <c r="L1613" s="1010"/>
      <c r="M1613" s="1010">
        <v>-80732.789999999994</v>
      </c>
      <c r="N1613" s="1011"/>
      <c r="O1613" s="1010"/>
      <c r="P1613" s="1010"/>
      <c r="Q1613" s="1010"/>
      <c r="R1613" s="1010"/>
      <c r="S1613" s="1011"/>
    </row>
    <row r="1614" spans="1:19">
      <c r="A1614" s="1014" t="s">
        <v>2451</v>
      </c>
      <c r="B1614" s="1014" t="s">
        <v>902</v>
      </c>
      <c r="C1614" s="1014" t="s">
        <v>2452</v>
      </c>
      <c r="D1614" s="1014" t="s">
        <v>2453</v>
      </c>
      <c r="E1614" s="1014" t="s">
        <v>6</v>
      </c>
      <c r="F1614" s="1015">
        <v>39829</v>
      </c>
      <c r="G1614" s="1014" t="s">
        <v>285</v>
      </c>
      <c r="H1614" s="1010">
        <v>3800000</v>
      </c>
      <c r="I1614" s="1010">
        <v>0</v>
      </c>
      <c r="J1614" s="1010">
        <v>4510626.3899999997</v>
      </c>
      <c r="K1614" s="1014" t="s">
        <v>1198</v>
      </c>
      <c r="L1614" s="1010"/>
      <c r="M1614" s="1010"/>
      <c r="N1614" s="1011"/>
      <c r="O1614" s="1010"/>
      <c r="P1614" s="1010"/>
      <c r="Q1614" s="1010"/>
      <c r="R1614" s="1010"/>
      <c r="S1614" s="1011"/>
    </row>
    <row r="1615" spans="1:19">
      <c r="A1615" s="1014" t="s">
        <v>2451</v>
      </c>
      <c r="B1615" s="1014" t="s">
        <v>283</v>
      </c>
      <c r="C1615" s="1014" t="s">
        <v>2452</v>
      </c>
      <c r="D1615" s="1014" t="s">
        <v>2453</v>
      </c>
      <c r="E1615" s="1014" t="s">
        <v>6</v>
      </c>
      <c r="F1615" s="1015">
        <v>40745</v>
      </c>
      <c r="G1615" s="1014" t="s">
        <v>283</v>
      </c>
      <c r="H1615" s="1010"/>
      <c r="I1615" s="1010"/>
      <c r="J1615" s="1010"/>
      <c r="K1615" s="1014" t="s">
        <v>283</v>
      </c>
      <c r="L1615" s="1010">
        <v>3800000</v>
      </c>
      <c r="M1615" s="1010"/>
      <c r="N1615" s="1011">
        <v>3800</v>
      </c>
      <c r="O1615" s="1010">
        <v>1000</v>
      </c>
      <c r="P1615" s="1010"/>
      <c r="Q1615" s="1010"/>
      <c r="R1615" s="1010">
        <v>190000</v>
      </c>
      <c r="S1615" s="1011">
        <v>190</v>
      </c>
    </row>
    <row r="1616" spans="1:19">
      <c r="A1616" s="1014" t="s">
        <v>2454</v>
      </c>
      <c r="B1616" s="1014" t="s">
        <v>902</v>
      </c>
      <c r="C1616" s="1014" t="s">
        <v>2455</v>
      </c>
      <c r="D1616" s="1014" t="s">
        <v>2456</v>
      </c>
      <c r="E1616" s="1014" t="s">
        <v>109</v>
      </c>
      <c r="F1616" s="1015">
        <v>39822</v>
      </c>
      <c r="G1616" s="1014" t="s">
        <v>285</v>
      </c>
      <c r="H1616" s="1010">
        <v>2995000</v>
      </c>
      <c r="I1616" s="1010">
        <v>0</v>
      </c>
      <c r="J1616" s="1010">
        <v>3570810.92</v>
      </c>
      <c r="K1616" s="1014" t="s">
        <v>1198</v>
      </c>
      <c r="L1616" s="1010"/>
      <c r="M1616" s="1010"/>
      <c r="N1616" s="1011"/>
      <c r="O1616" s="1010"/>
      <c r="P1616" s="1010"/>
      <c r="Q1616" s="1010"/>
      <c r="R1616" s="1010"/>
      <c r="S1616" s="1011"/>
    </row>
    <row r="1617" spans="1:19">
      <c r="A1617" s="1014" t="s">
        <v>2454</v>
      </c>
      <c r="B1617" s="1014" t="s">
        <v>283</v>
      </c>
      <c r="C1617" s="1014" t="s">
        <v>2455</v>
      </c>
      <c r="D1617" s="1014" t="s">
        <v>2456</v>
      </c>
      <c r="E1617" s="1014" t="s">
        <v>109</v>
      </c>
      <c r="F1617" s="1015">
        <v>40773</v>
      </c>
      <c r="G1617" s="1014" t="s">
        <v>283</v>
      </c>
      <c r="H1617" s="1010"/>
      <c r="I1617" s="1010"/>
      <c r="J1617" s="1010"/>
      <c r="K1617" s="1014" t="s">
        <v>283</v>
      </c>
      <c r="L1617" s="1010">
        <v>2995000</v>
      </c>
      <c r="M1617" s="1010"/>
      <c r="N1617" s="1011">
        <v>2995</v>
      </c>
      <c r="O1617" s="1010">
        <v>1000</v>
      </c>
      <c r="P1617" s="1010"/>
      <c r="Q1617" s="1010"/>
      <c r="R1617" s="1010">
        <v>150000</v>
      </c>
      <c r="S1617" s="1011">
        <v>150</v>
      </c>
    </row>
    <row r="1618" spans="1:19">
      <c r="A1618" s="1014" t="s">
        <v>2457</v>
      </c>
      <c r="B1618" s="1014" t="s">
        <v>2458</v>
      </c>
      <c r="C1618" s="1014" t="s">
        <v>2459</v>
      </c>
      <c r="D1618" s="1014" t="s">
        <v>2460</v>
      </c>
      <c r="E1618" s="1014" t="s">
        <v>896</v>
      </c>
      <c r="F1618" s="1015">
        <v>39878</v>
      </c>
      <c r="G1618" s="1014" t="s">
        <v>285</v>
      </c>
      <c r="H1618" s="1010">
        <v>9982000</v>
      </c>
      <c r="I1618" s="1010">
        <v>0</v>
      </c>
      <c r="J1618" s="1010">
        <v>8755019</v>
      </c>
      <c r="K1618" s="1014" t="s">
        <v>900</v>
      </c>
      <c r="L1618" s="1010"/>
      <c r="M1618" s="1010"/>
      <c r="N1618" s="1011"/>
      <c r="O1618" s="1010"/>
      <c r="P1618" s="1010"/>
      <c r="Q1618" s="1010"/>
      <c r="R1618" s="1010"/>
      <c r="S1618" s="1011"/>
    </row>
    <row r="1619" spans="1:19">
      <c r="A1619" s="1014" t="s">
        <v>2457</v>
      </c>
      <c r="B1619" s="1014" t="s">
        <v>283</v>
      </c>
      <c r="C1619" s="1014" t="s">
        <v>2459</v>
      </c>
      <c r="D1619" s="1014" t="s">
        <v>2460</v>
      </c>
      <c r="E1619" s="1014" t="s">
        <v>896</v>
      </c>
      <c r="F1619" s="1015">
        <v>41929</v>
      </c>
      <c r="G1619" s="1014" t="s">
        <v>283</v>
      </c>
      <c r="H1619" s="1010"/>
      <c r="I1619" s="1010"/>
      <c r="J1619" s="1010"/>
      <c r="K1619" s="1014" t="s">
        <v>283</v>
      </c>
      <c r="L1619" s="1010">
        <v>7970737.5</v>
      </c>
      <c r="M1619" s="1010"/>
      <c r="N1619" s="1011">
        <v>1449225</v>
      </c>
      <c r="O1619" s="1010">
        <v>5.5</v>
      </c>
      <c r="P1619" s="1010">
        <v>-2011262.5001000001</v>
      </c>
      <c r="Q1619" s="1010"/>
      <c r="R1619" s="1010"/>
      <c r="S1619" s="1011"/>
    </row>
    <row r="1620" spans="1:19">
      <c r="A1620" s="1014" t="s">
        <v>2461</v>
      </c>
      <c r="B1620" s="1014" t="s">
        <v>902</v>
      </c>
      <c r="C1620" s="1014" t="s">
        <v>2462</v>
      </c>
      <c r="D1620" s="1014" t="s">
        <v>2463</v>
      </c>
      <c r="E1620" s="1014" t="s">
        <v>941</v>
      </c>
      <c r="F1620" s="1015">
        <v>39871</v>
      </c>
      <c r="G1620" s="1014" t="s">
        <v>285</v>
      </c>
      <c r="H1620" s="1010">
        <v>2655000</v>
      </c>
      <c r="I1620" s="1010">
        <v>0</v>
      </c>
      <c r="J1620" s="1010">
        <v>3135328</v>
      </c>
      <c r="K1620" s="1014" t="s">
        <v>1198</v>
      </c>
      <c r="L1620" s="1010"/>
      <c r="M1620" s="1010"/>
      <c r="N1620" s="1011"/>
      <c r="O1620" s="1010"/>
      <c r="P1620" s="1010"/>
      <c r="Q1620" s="1010"/>
      <c r="R1620" s="1010"/>
      <c r="S1620" s="1011"/>
    </row>
    <row r="1621" spans="1:19">
      <c r="A1621" s="1014" t="s">
        <v>2461</v>
      </c>
      <c r="B1621" s="1014" t="s">
        <v>283</v>
      </c>
      <c r="C1621" s="1014" t="s">
        <v>2462</v>
      </c>
      <c r="D1621" s="1014" t="s">
        <v>2463</v>
      </c>
      <c r="E1621" s="1014" t="s">
        <v>941</v>
      </c>
      <c r="F1621" s="1015">
        <v>40745</v>
      </c>
      <c r="G1621" s="1014" t="s">
        <v>283</v>
      </c>
      <c r="H1621" s="1010"/>
      <c r="I1621" s="1010"/>
      <c r="J1621" s="1010"/>
      <c r="K1621" s="1014" t="s">
        <v>283</v>
      </c>
      <c r="L1621" s="1010">
        <v>2655000</v>
      </c>
      <c r="M1621" s="1010"/>
      <c r="N1621" s="1011">
        <v>2655</v>
      </c>
      <c r="O1621" s="1010">
        <v>1000</v>
      </c>
      <c r="P1621" s="1010"/>
      <c r="Q1621" s="1010"/>
      <c r="R1621" s="1010">
        <v>133000</v>
      </c>
      <c r="S1621" s="1011">
        <v>133</v>
      </c>
    </row>
    <row r="1622" spans="1:19">
      <c r="A1622" s="1014" t="s">
        <v>2464</v>
      </c>
      <c r="B1622" s="1014" t="s">
        <v>2465</v>
      </c>
      <c r="C1622" s="1014" t="s">
        <v>2466</v>
      </c>
      <c r="D1622" s="1014" t="s">
        <v>2467</v>
      </c>
      <c r="E1622" s="1014" t="s">
        <v>188</v>
      </c>
      <c r="F1622" s="1015">
        <v>40109</v>
      </c>
      <c r="G1622" s="1014" t="s">
        <v>285</v>
      </c>
      <c r="H1622" s="1010">
        <v>12700000</v>
      </c>
      <c r="I1622" s="1010">
        <v>0</v>
      </c>
      <c r="J1622" s="1010">
        <v>14594338.99</v>
      </c>
      <c r="K1622" s="1014" t="s">
        <v>1198</v>
      </c>
      <c r="L1622" s="1010"/>
      <c r="M1622" s="1010"/>
      <c r="N1622" s="1011"/>
      <c r="O1622" s="1010"/>
      <c r="P1622" s="1010"/>
      <c r="Q1622" s="1010"/>
      <c r="R1622" s="1010"/>
      <c r="S1622" s="1011"/>
    </row>
    <row r="1623" spans="1:19">
      <c r="A1623" s="1014" t="s">
        <v>2464</v>
      </c>
      <c r="B1623" s="1014" t="s">
        <v>283</v>
      </c>
      <c r="C1623" s="1014" t="s">
        <v>2466</v>
      </c>
      <c r="D1623" s="1014" t="s">
        <v>2467</v>
      </c>
      <c r="E1623" s="1014" t="s">
        <v>188</v>
      </c>
      <c r="F1623" s="1015">
        <v>40934</v>
      </c>
      <c r="G1623" s="1014" t="s">
        <v>283</v>
      </c>
      <c r="H1623" s="1010"/>
      <c r="I1623" s="1010"/>
      <c r="J1623" s="1010"/>
      <c r="K1623" s="1014" t="s">
        <v>283</v>
      </c>
      <c r="L1623" s="1010">
        <v>12700000</v>
      </c>
      <c r="M1623" s="1010"/>
      <c r="N1623" s="1011">
        <v>12700</v>
      </c>
      <c r="O1623" s="1010">
        <v>1000</v>
      </c>
      <c r="P1623" s="1010"/>
      <c r="Q1623" s="1010"/>
      <c r="R1623" s="1010">
        <v>381000</v>
      </c>
      <c r="S1623" s="1011">
        <v>381</v>
      </c>
    </row>
    <row r="1624" spans="1:19">
      <c r="A1624" s="1014" t="s">
        <v>2468</v>
      </c>
      <c r="B1624" s="1014" t="s">
        <v>907</v>
      </c>
      <c r="C1624" s="1014" t="s">
        <v>2469</v>
      </c>
      <c r="D1624" s="1014" t="s">
        <v>2470</v>
      </c>
      <c r="E1624" s="1014" t="s">
        <v>11</v>
      </c>
      <c r="F1624" s="1015">
        <v>39857</v>
      </c>
      <c r="G1624" s="1014" t="s">
        <v>285</v>
      </c>
      <c r="H1624" s="1010">
        <v>1500000</v>
      </c>
      <c r="I1624" s="1010">
        <v>0</v>
      </c>
      <c r="J1624" s="1010">
        <v>1718159.5</v>
      </c>
      <c r="K1624" s="1014" t="s">
        <v>900</v>
      </c>
      <c r="L1624" s="1010"/>
      <c r="M1624" s="1010"/>
      <c r="N1624" s="1011"/>
      <c r="O1624" s="1010"/>
      <c r="P1624" s="1010"/>
      <c r="Q1624" s="1010"/>
      <c r="R1624" s="1010"/>
      <c r="S1624" s="1011"/>
    </row>
    <row r="1625" spans="1:19">
      <c r="A1625" s="1014" t="s">
        <v>2468</v>
      </c>
      <c r="B1625" s="1014" t="s">
        <v>283</v>
      </c>
      <c r="C1625" s="1014" t="s">
        <v>2469</v>
      </c>
      <c r="D1625" s="1014" t="s">
        <v>2470</v>
      </c>
      <c r="E1625" s="1014" t="s">
        <v>11</v>
      </c>
      <c r="F1625" s="1015">
        <v>41221</v>
      </c>
      <c r="G1625" s="1014" t="s">
        <v>283</v>
      </c>
      <c r="H1625" s="1010"/>
      <c r="I1625" s="1010"/>
      <c r="J1625" s="1010"/>
      <c r="K1625" s="1014" t="s">
        <v>283</v>
      </c>
      <c r="L1625" s="1010">
        <v>246975</v>
      </c>
      <c r="M1625" s="1010"/>
      <c r="N1625" s="1011">
        <v>267</v>
      </c>
      <c r="O1625" s="1010">
        <v>925</v>
      </c>
      <c r="P1625" s="1010">
        <v>-20025</v>
      </c>
      <c r="Q1625" s="1010"/>
      <c r="R1625" s="1010"/>
      <c r="S1625" s="1011"/>
    </row>
    <row r="1626" spans="1:19">
      <c r="A1626" s="1014" t="s">
        <v>2468</v>
      </c>
      <c r="B1626" s="1014" t="s">
        <v>283</v>
      </c>
      <c r="C1626" s="1014" t="s">
        <v>2469</v>
      </c>
      <c r="D1626" s="1014" t="s">
        <v>2470</v>
      </c>
      <c r="E1626" s="1014" t="s">
        <v>11</v>
      </c>
      <c r="F1626" s="1015">
        <v>41222</v>
      </c>
      <c r="G1626" s="1014" t="s">
        <v>283</v>
      </c>
      <c r="H1626" s="1010"/>
      <c r="I1626" s="1010"/>
      <c r="J1626" s="1010"/>
      <c r="K1626" s="1014" t="s">
        <v>283</v>
      </c>
      <c r="L1626" s="1010">
        <v>1140525</v>
      </c>
      <c r="M1626" s="1010"/>
      <c r="N1626" s="1011">
        <v>1233</v>
      </c>
      <c r="O1626" s="1010">
        <v>925</v>
      </c>
      <c r="P1626" s="1010">
        <v>-92475</v>
      </c>
      <c r="Q1626" s="1010"/>
      <c r="R1626" s="1010">
        <v>50000</v>
      </c>
      <c r="S1626" s="1011">
        <v>75</v>
      </c>
    </row>
    <row r="1627" spans="1:19">
      <c r="A1627" s="1014" t="s">
        <v>2468</v>
      </c>
      <c r="B1627" s="1014" t="s">
        <v>283</v>
      </c>
      <c r="C1627" s="1014" t="s">
        <v>2469</v>
      </c>
      <c r="D1627" s="1014" t="s">
        <v>2470</v>
      </c>
      <c r="E1627" s="1014" t="s">
        <v>11</v>
      </c>
      <c r="F1627" s="1015">
        <v>41285</v>
      </c>
      <c r="G1627" s="1014" t="s">
        <v>283</v>
      </c>
      <c r="H1627" s="1010"/>
      <c r="I1627" s="1010"/>
      <c r="J1627" s="1010"/>
      <c r="K1627" s="1014" t="s">
        <v>283</v>
      </c>
      <c r="L1627" s="1010"/>
      <c r="M1627" s="1010">
        <v>-13875</v>
      </c>
      <c r="N1627" s="1011"/>
      <c r="O1627" s="1010"/>
      <c r="P1627" s="1010"/>
      <c r="Q1627" s="1010"/>
      <c r="R1627" s="1010"/>
      <c r="S1627" s="1011"/>
    </row>
    <row r="1628" spans="1:19">
      <c r="A1628" s="1014" t="s">
        <v>2468</v>
      </c>
      <c r="B1628" s="1014" t="s">
        <v>283</v>
      </c>
      <c r="C1628" s="1014" t="s">
        <v>2469</v>
      </c>
      <c r="D1628" s="1014" t="s">
        <v>2470</v>
      </c>
      <c r="E1628" s="1014" t="s">
        <v>11</v>
      </c>
      <c r="F1628" s="1015">
        <v>41359</v>
      </c>
      <c r="G1628" s="1014" t="s">
        <v>283</v>
      </c>
      <c r="H1628" s="1010"/>
      <c r="I1628" s="1010"/>
      <c r="J1628" s="1010"/>
      <c r="K1628" s="1014" t="s">
        <v>283</v>
      </c>
      <c r="L1628" s="1010"/>
      <c r="M1628" s="1010">
        <v>-11125</v>
      </c>
      <c r="N1628" s="1011"/>
      <c r="O1628" s="1010"/>
      <c r="P1628" s="1010"/>
      <c r="Q1628" s="1010"/>
      <c r="R1628" s="1010"/>
      <c r="S1628" s="1011"/>
    </row>
    <row r="1629" spans="1:19">
      <c r="A1629" s="1014" t="s">
        <v>2471</v>
      </c>
      <c r="B1629" s="1014" t="s">
        <v>858</v>
      </c>
      <c r="C1629" s="1014" t="s">
        <v>2472</v>
      </c>
      <c r="D1629" s="1014" t="s">
        <v>1081</v>
      </c>
      <c r="E1629" s="1014" t="s">
        <v>15</v>
      </c>
      <c r="F1629" s="1015">
        <v>39766</v>
      </c>
      <c r="G1629" s="1014" t="s">
        <v>284</v>
      </c>
      <c r="H1629" s="1010">
        <v>3500000000</v>
      </c>
      <c r="I1629" s="1010">
        <v>0</v>
      </c>
      <c r="J1629" s="1010">
        <v>4138055555.5500002</v>
      </c>
      <c r="K1629" s="1014" t="s">
        <v>1198</v>
      </c>
      <c r="L1629" s="1010"/>
      <c r="M1629" s="1010"/>
      <c r="N1629" s="1011"/>
      <c r="O1629" s="1010"/>
      <c r="P1629" s="1010"/>
      <c r="Q1629" s="1010"/>
      <c r="R1629" s="1010"/>
      <c r="S1629" s="1011"/>
    </row>
    <row r="1630" spans="1:19">
      <c r="A1630" s="1014" t="s">
        <v>2471</v>
      </c>
      <c r="B1630" s="1014" t="s">
        <v>283</v>
      </c>
      <c r="C1630" s="1014" t="s">
        <v>2472</v>
      </c>
      <c r="D1630" s="1014" t="s">
        <v>1081</v>
      </c>
      <c r="E1630" s="1014" t="s">
        <v>15</v>
      </c>
      <c r="F1630" s="1015">
        <v>41003</v>
      </c>
      <c r="G1630" s="1014" t="s">
        <v>283</v>
      </c>
      <c r="H1630" s="1010"/>
      <c r="I1630" s="1010"/>
      <c r="J1630" s="1010"/>
      <c r="K1630" s="1014" t="s">
        <v>283</v>
      </c>
      <c r="L1630" s="1010">
        <v>3500000000</v>
      </c>
      <c r="M1630" s="1010"/>
      <c r="N1630" s="1011">
        <v>3500000</v>
      </c>
      <c r="O1630" s="1010">
        <v>1000</v>
      </c>
      <c r="P1630" s="1010"/>
      <c r="Q1630" s="1010"/>
      <c r="R1630" s="1010"/>
      <c r="S1630" s="1011"/>
    </row>
    <row r="1631" spans="1:19">
      <c r="A1631" s="1014" t="s">
        <v>2471</v>
      </c>
      <c r="B1631" s="1014" t="s">
        <v>283</v>
      </c>
      <c r="C1631" s="1014" t="s">
        <v>2472</v>
      </c>
      <c r="D1631" s="1014" t="s">
        <v>1081</v>
      </c>
      <c r="E1631" s="1014" t="s">
        <v>15</v>
      </c>
      <c r="F1631" s="1015">
        <v>41031</v>
      </c>
      <c r="G1631" s="1014" t="s">
        <v>283</v>
      </c>
      <c r="H1631" s="1010"/>
      <c r="I1631" s="1010"/>
      <c r="J1631" s="1010"/>
      <c r="K1631" s="1014" t="s">
        <v>283</v>
      </c>
      <c r="L1631" s="1010"/>
      <c r="M1631" s="1010"/>
      <c r="N1631" s="1011"/>
      <c r="O1631" s="1010"/>
      <c r="P1631" s="1010"/>
      <c r="Q1631" s="1010"/>
      <c r="R1631" s="1010">
        <v>45000000</v>
      </c>
      <c r="S1631" s="1011">
        <v>48253677</v>
      </c>
    </row>
    <row r="1632" spans="1:19">
      <c r="A1632" s="1014" t="s">
        <v>2473</v>
      </c>
      <c r="B1632" s="1014" t="s">
        <v>926</v>
      </c>
      <c r="C1632" s="1014" t="s">
        <v>2474</v>
      </c>
      <c r="D1632" s="1014" t="s">
        <v>2475</v>
      </c>
      <c r="E1632" s="1014" t="s">
        <v>1000</v>
      </c>
      <c r="F1632" s="1015">
        <v>39857</v>
      </c>
      <c r="G1632" s="1014" t="s">
        <v>285</v>
      </c>
      <c r="H1632" s="1010">
        <v>40000000</v>
      </c>
      <c r="I1632" s="1010">
        <v>0</v>
      </c>
      <c r="J1632" s="1010">
        <v>45820950.799999997</v>
      </c>
      <c r="K1632" s="1014" t="s">
        <v>900</v>
      </c>
      <c r="L1632" s="1010"/>
      <c r="M1632" s="1010"/>
      <c r="N1632" s="1011"/>
      <c r="O1632" s="1010"/>
      <c r="P1632" s="1010"/>
      <c r="Q1632" s="1010"/>
      <c r="R1632" s="1010"/>
      <c r="S1632" s="1011"/>
    </row>
    <row r="1633" spans="1:19">
      <c r="A1633" s="1014" t="s">
        <v>2473</v>
      </c>
      <c r="B1633" s="1014" t="s">
        <v>283</v>
      </c>
      <c r="C1633" s="1014" t="s">
        <v>2474</v>
      </c>
      <c r="D1633" s="1014" t="s">
        <v>2475</v>
      </c>
      <c r="E1633" s="1014" t="s">
        <v>1000</v>
      </c>
      <c r="F1633" s="1015">
        <v>41542</v>
      </c>
      <c r="G1633" s="1014" t="s">
        <v>283</v>
      </c>
      <c r="H1633" s="1010"/>
      <c r="I1633" s="1010"/>
      <c r="J1633" s="1010"/>
      <c r="K1633" s="1014" t="s">
        <v>283</v>
      </c>
      <c r="L1633" s="1010">
        <v>40000000</v>
      </c>
      <c r="M1633" s="1010"/>
      <c r="N1633" s="1011">
        <v>40000</v>
      </c>
      <c r="O1633" s="1010">
        <v>1004.9</v>
      </c>
      <c r="P1633" s="1010"/>
      <c r="Q1633" s="1010">
        <v>196000</v>
      </c>
      <c r="R1633" s="1010">
        <v>2199799.7999999998</v>
      </c>
      <c r="S1633" s="1011">
        <v>2000</v>
      </c>
    </row>
    <row r="1634" spans="1:19">
      <c r="A1634" s="1014" t="s">
        <v>2473</v>
      </c>
      <c r="B1634" s="1014" t="s">
        <v>283</v>
      </c>
      <c r="C1634" s="1014" t="s">
        <v>2474</v>
      </c>
      <c r="D1634" s="1014" t="s">
        <v>2475</v>
      </c>
      <c r="E1634" s="1014" t="s">
        <v>1000</v>
      </c>
      <c r="F1634" s="1015">
        <v>41576</v>
      </c>
      <c r="G1634" s="1014" t="s">
        <v>283</v>
      </c>
      <c r="H1634" s="1010"/>
      <c r="I1634" s="1010"/>
      <c r="J1634" s="1010"/>
      <c r="K1634" s="1014" t="s">
        <v>283</v>
      </c>
      <c r="L1634" s="1010"/>
      <c r="M1634" s="1010">
        <v>-401960</v>
      </c>
      <c r="N1634" s="1011"/>
      <c r="O1634" s="1010"/>
      <c r="P1634" s="1010"/>
      <c r="Q1634" s="1010"/>
      <c r="R1634" s="1010"/>
      <c r="S1634" s="1011"/>
    </row>
    <row r="1635" spans="1:19">
      <c r="A1635" s="1014" t="s">
        <v>2476</v>
      </c>
      <c r="B1635" s="1014" t="s">
        <v>907</v>
      </c>
      <c r="C1635" s="1014" t="s">
        <v>2477</v>
      </c>
      <c r="D1635" s="1014" t="s">
        <v>2478</v>
      </c>
      <c r="E1635" s="1014" t="s">
        <v>217</v>
      </c>
      <c r="F1635" s="1015">
        <v>39871</v>
      </c>
      <c r="G1635" s="1014" t="s">
        <v>285</v>
      </c>
      <c r="H1635" s="1010">
        <v>10900000</v>
      </c>
      <c r="I1635" s="1010">
        <v>0</v>
      </c>
      <c r="J1635" s="1010">
        <v>9630106.9299999997</v>
      </c>
      <c r="K1635" s="1014" t="s">
        <v>900</v>
      </c>
      <c r="L1635" s="1010"/>
      <c r="M1635" s="1010"/>
      <c r="N1635" s="1011"/>
      <c r="O1635" s="1010"/>
      <c r="P1635" s="1010"/>
      <c r="Q1635" s="1010"/>
      <c r="R1635" s="1010"/>
      <c r="S1635" s="1011"/>
    </row>
    <row r="1636" spans="1:19">
      <c r="A1636" s="1014" t="s">
        <v>2476</v>
      </c>
      <c r="B1636" s="1014" t="s">
        <v>283</v>
      </c>
      <c r="C1636" s="1014" t="s">
        <v>2477</v>
      </c>
      <c r="D1636" s="1014" t="s">
        <v>2478</v>
      </c>
      <c r="E1636" s="1014" t="s">
        <v>217</v>
      </c>
      <c r="F1636" s="1015">
        <v>41325</v>
      </c>
      <c r="G1636" s="1014" t="s">
        <v>283</v>
      </c>
      <c r="H1636" s="1010"/>
      <c r="I1636" s="1010"/>
      <c r="J1636" s="1010"/>
      <c r="K1636" s="1014" t="s">
        <v>283</v>
      </c>
      <c r="L1636" s="1010">
        <v>8966340</v>
      </c>
      <c r="M1636" s="1010"/>
      <c r="N1636" s="1011">
        <v>10900</v>
      </c>
      <c r="O1636" s="1010">
        <v>822.6</v>
      </c>
      <c r="P1636" s="1010">
        <v>-1933660</v>
      </c>
      <c r="Q1636" s="1010"/>
      <c r="R1636" s="1010">
        <v>476206.83</v>
      </c>
      <c r="S1636" s="1011">
        <v>545</v>
      </c>
    </row>
    <row r="1637" spans="1:19">
      <c r="A1637" s="1014" t="s">
        <v>2476</v>
      </c>
      <c r="B1637" s="1014" t="s">
        <v>283</v>
      </c>
      <c r="C1637" s="1014" t="s">
        <v>2477</v>
      </c>
      <c r="D1637" s="1014" t="s">
        <v>2478</v>
      </c>
      <c r="E1637" s="1014" t="s">
        <v>217</v>
      </c>
      <c r="F1637" s="1015">
        <v>41359</v>
      </c>
      <c r="G1637" s="1014" t="s">
        <v>283</v>
      </c>
      <c r="H1637" s="1010"/>
      <c r="I1637" s="1010"/>
      <c r="J1637" s="1010"/>
      <c r="K1637" s="1014" t="s">
        <v>283</v>
      </c>
      <c r="L1637" s="1010"/>
      <c r="M1637" s="1010">
        <v>-89663.4</v>
      </c>
      <c r="N1637" s="1011"/>
      <c r="O1637" s="1010"/>
      <c r="P1637" s="1010"/>
      <c r="Q1637" s="1010"/>
      <c r="R1637" s="1010"/>
      <c r="S1637" s="1011"/>
    </row>
    <row r="1638" spans="1:19">
      <c r="A1638" s="1014" t="s">
        <v>2479</v>
      </c>
      <c r="B1638" s="1014" t="s">
        <v>2480</v>
      </c>
      <c r="C1638" s="1014" t="s">
        <v>2481</v>
      </c>
      <c r="D1638" s="1014" t="s">
        <v>2482</v>
      </c>
      <c r="E1638" s="1014" t="s">
        <v>969</v>
      </c>
      <c r="F1638" s="1015">
        <v>39822</v>
      </c>
      <c r="G1638" s="1014" t="s">
        <v>285</v>
      </c>
      <c r="H1638" s="1010">
        <v>5983000</v>
      </c>
      <c r="I1638" s="1010">
        <v>0</v>
      </c>
      <c r="J1638" s="1010">
        <v>195637</v>
      </c>
      <c r="K1638" s="1014" t="s">
        <v>1101</v>
      </c>
      <c r="L1638" s="1010"/>
      <c r="M1638" s="1010"/>
      <c r="N1638" s="1011"/>
      <c r="O1638" s="1010"/>
      <c r="P1638" s="1010"/>
      <c r="Q1638" s="1010"/>
      <c r="R1638" s="1010"/>
      <c r="S1638" s="1011"/>
    </row>
    <row r="1639" spans="1:19">
      <c r="A1639" s="1014" t="s">
        <v>2479</v>
      </c>
      <c r="B1639" s="1014" t="s">
        <v>283</v>
      </c>
      <c r="C1639" s="1014" t="s">
        <v>2481</v>
      </c>
      <c r="D1639" s="1014" t="s">
        <v>2482</v>
      </c>
      <c r="E1639" s="1014" t="s">
        <v>969</v>
      </c>
      <c r="F1639" s="1015">
        <v>41929</v>
      </c>
      <c r="G1639" s="1014" t="s">
        <v>283</v>
      </c>
      <c r="H1639" s="1010"/>
      <c r="I1639" s="1010"/>
      <c r="J1639" s="1010"/>
      <c r="K1639" s="1014" t="s">
        <v>283</v>
      </c>
      <c r="L1639" s="1010"/>
      <c r="M1639" s="1010"/>
      <c r="N1639" s="1011"/>
      <c r="O1639" s="1010"/>
      <c r="P1639" s="1010">
        <v>-5983000</v>
      </c>
      <c r="Q1639" s="1010"/>
      <c r="R1639" s="1010"/>
      <c r="S1639" s="1011"/>
    </row>
    <row r="1640" spans="1:19">
      <c r="A1640" s="1014" t="s">
        <v>2483</v>
      </c>
      <c r="B1640" s="1014" t="s">
        <v>1596</v>
      </c>
      <c r="C1640" s="1014" t="s">
        <v>2484</v>
      </c>
      <c r="D1640" s="1014" t="s">
        <v>2485</v>
      </c>
      <c r="E1640" s="1014" t="s">
        <v>217</v>
      </c>
      <c r="F1640" s="1015">
        <v>39976</v>
      </c>
      <c r="G1640" s="1014" t="s">
        <v>924</v>
      </c>
      <c r="H1640" s="1010">
        <v>15000000</v>
      </c>
      <c r="I1640" s="1010">
        <v>0</v>
      </c>
      <c r="J1640" s="1010">
        <v>19928275</v>
      </c>
      <c r="K1640" s="1014" t="s">
        <v>1198</v>
      </c>
      <c r="L1640" s="1010"/>
      <c r="M1640" s="1010"/>
      <c r="N1640" s="1011"/>
      <c r="O1640" s="1010"/>
      <c r="P1640" s="1010"/>
      <c r="Q1640" s="1010"/>
      <c r="R1640" s="1010"/>
      <c r="S1640" s="1011"/>
    </row>
    <row r="1641" spans="1:19">
      <c r="A1641" s="1014" t="s">
        <v>2483</v>
      </c>
      <c r="B1641" s="1014" t="s">
        <v>283</v>
      </c>
      <c r="C1641" s="1014" t="s">
        <v>2484</v>
      </c>
      <c r="D1641" s="1014" t="s">
        <v>2485</v>
      </c>
      <c r="E1641" s="1014" t="s">
        <v>217</v>
      </c>
      <c r="F1641" s="1015">
        <v>41066</v>
      </c>
      <c r="G1641" s="1014" t="s">
        <v>283</v>
      </c>
      <c r="H1641" s="1010"/>
      <c r="I1641" s="1010"/>
      <c r="J1641" s="1010"/>
      <c r="K1641" s="1014" t="s">
        <v>283</v>
      </c>
      <c r="L1641" s="1010">
        <v>10500000</v>
      </c>
      <c r="M1641" s="1010"/>
      <c r="N1641" s="1011">
        <v>10500000</v>
      </c>
      <c r="O1641" s="1010">
        <v>1</v>
      </c>
      <c r="P1641" s="1010"/>
      <c r="Q1641" s="1010"/>
      <c r="R1641" s="1010"/>
      <c r="S1641" s="1011"/>
    </row>
    <row r="1642" spans="1:19">
      <c r="A1642" s="1014" t="s">
        <v>2483</v>
      </c>
      <c r="B1642" s="1014" t="s">
        <v>283</v>
      </c>
      <c r="C1642" s="1014" t="s">
        <v>2484</v>
      </c>
      <c r="D1642" s="1014" t="s">
        <v>2485</v>
      </c>
      <c r="E1642" s="1014" t="s">
        <v>217</v>
      </c>
      <c r="F1642" s="1015">
        <v>41409</v>
      </c>
      <c r="G1642" s="1014" t="s">
        <v>283</v>
      </c>
      <c r="H1642" s="1010"/>
      <c r="I1642" s="1010"/>
      <c r="J1642" s="1010"/>
      <c r="K1642" s="1014" t="s">
        <v>283</v>
      </c>
      <c r="L1642" s="1010">
        <v>4500000</v>
      </c>
      <c r="M1642" s="1010"/>
      <c r="N1642" s="1011">
        <v>4500000</v>
      </c>
      <c r="O1642" s="1010">
        <v>1</v>
      </c>
      <c r="P1642" s="1010"/>
      <c r="Q1642" s="1010"/>
      <c r="R1642" s="1010">
        <v>750000</v>
      </c>
      <c r="S1642" s="1011">
        <v>750000</v>
      </c>
    </row>
    <row r="1643" spans="1:19">
      <c r="A1643" s="1014" t="s">
        <v>2486</v>
      </c>
      <c r="B1643" s="1014" t="s">
        <v>1285</v>
      </c>
      <c r="C1643" s="1014" t="s">
        <v>2487</v>
      </c>
      <c r="D1643" s="1014" t="s">
        <v>1033</v>
      </c>
      <c r="E1643" s="1014" t="s">
        <v>42</v>
      </c>
      <c r="F1643" s="1015">
        <v>39948</v>
      </c>
      <c r="G1643" s="1014" t="s">
        <v>924</v>
      </c>
      <c r="H1643" s="1010">
        <v>1100000</v>
      </c>
      <c r="I1643" s="1010">
        <v>0</v>
      </c>
      <c r="J1643" s="1010">
        <v>1622708.57</v>
      </c>
      <c r="K1643" s="1014" t="s">
        <v>1198</v>
      </c>
      <c r="L1643" s="1010"/>
      <c r="M1643" s="1010"/>
      <c r="N1643" s="1011"/>
      <c r="O1643" s="1010"/>
      <c r="P1643" s="1010"/>
      <c r="Q1643" s="1010"/>
      <c r="R1643" s="1010"/>
      <c r="S1643" s="1011"/>
    </row>
    <row r="1644" spans="1:19">
      <c r="A1644" s="1014" t="s">
        <v>2486</v>
      </c>
      <c r="B1644" s="1014" t="s">
        <v>283</v>
      </c>
      <c r="C1644" s="1014" t="s">
        <v>2487</v>
      </c>
      <c r="D1644" s="1014" t="s">
        <v>1033</v>
      </c>
      <c r="E1644" s="1014" t="s">
        <v>42</v>
      </c>
      <c r="F1644" s="1015">
        <v>41773</v>
      </c>
      <c r="G1644" s="1014" t="s">
        <v>283</v>
      </c>
      <c r="H1644" s="1010"/>
      <c r="I1644" s="1010"/>
      <c r="J1644" s="1010"/>
      <c r="K1644" s="1014" t="s">
        <v>283</v>
      </c>
      <c r="L1644" s="1010">
        <v>1100000</v>
      </c>
      <c r="M1644" s="1010"/>
      <c r="N1644" s="1011">
        <v>1100000</v>
      </c>
      <c r="O1644" s="1010">
        <v>1</v>
      </c>
      <c r="P1644" s="1010"/>
      <c r="Q1644" s="1010"/>
      <c r="R1644" s="1010">
        <v>55000</v>
      </c>
      <c r="S1644" s="1011">
        <v>55000</v>
      </c>
    </row>
    <row r="1645" spans="1:19">
      <c r="A1645" s="1014" t="s">
        <v>2488</v>
      </c>
      <c r="B1645" s="1014" t="s">
        <v>2489</v>
      </c>
      <c r="C1645" s="1014" t="s">
        <v>2490</v>
      </c>
      <c r="D1645" s="1014" t="s">
        <v>1033</v>
      </c>
      <c r="E1645" s="1014" t="s">
        <v>42</v>
      </c>
      <c r="F1645" s="1015">
        <v>39843</v>
      </c>
      <c r="G1645" s="1014" t="s">
        <v>285</v>
      </c>
      <c r="H1645" s="1010">
        <v>25000000</v>
      </c>
      <c r="I1645" s="1010">
        <v>0</v>
      </c>
      <c r="J1645" s="1010">
        <v>738021</v>
      </c>
      <c r="K1645" s="1014" t="s">
        <v>1101</v>
      </c>
      <c r="L1645" s="1010"/>
      <c r="M1645" s="1010"/>
      <c r="N1645" s="1011"/>
      <c r="O1645" s="1010"/>
      <c r="P1645" s="1010"/>
      <c r="Q1645" s="1010"/>
      <c r="R1645" s="1010"/>
      <c r="S1645" s="1011"/>
    </row>
    <row r="1646" spans="1:19">
      <c r="A1646" s="1014" t="s">
        <v>2488</v>
      </c>
      <c r="B1646" s="1014" t="s">
        <v>283</v>
      </c>
      <c r="C1646" s="1014" t="s">
        <v>2490</v>
      </c>
      <c r="D1646" s="1014" t="s">
        <v>1033</v>
      </c>
      <c r="E1646" s="1014" t="s">
        <v>42</v>
      </c>
      <c r="F1646" s="1015">
        <v>41460</v>
      </c>
      <c r="G1646" s="1014" t="s">
        <v>283</v>
      </c>
      <c r="H1646" s="1010"/>
      <c r="I1646" s="1010"/>
      <c r="J1646" s="1010"/>
      <c r="K1646" s="1014" t="s">
        <v>283</v>
      </c>
      <c r="L1646" s="1010"/>
      <c r="M1646" s="1010"/>
      <c r="N1646" s="1011"/>
      <c r="O1646" s="1010"/>
      <c r="P1646" s="1010">
        <v>-25000000</v>
      </c>
      <c r="Q1646" s="1010"/>
      <c r="R1646" s="1010"/>
      <c r="S1646" s="1011"/>
    </row>
    <row r="1647" spans="1:19">
      <c r="A1647" s="1014" t="s">
        <v>2491</v>
      </c>
      <c r="B1647" s="1014"/>
      <c r="C1647" s="1014" t="s">
        <v>2492</v>
      </c>
      <c r="D1647" s="1014" t="s">
        <v>2493</v>
      </c>
      <c r="E1647" s="1014" t="s">
        <v>239</v>
      </c>
      <c r="F1647" s="1015">
        <v>39864</v>
      </c>
      <c r="G1647" s="1014" t="s">
        <v>284</v>
      </c>
      <c r="H1647" s="1010">
        <v>30407000</v>
      </c>
      <c r="I1647" s="1010">
        <v>0</v>
      </c>
      <c r="J1647" s="1010">
        <v>38451518.829999998</v>
      </c>
      <c r="K1647" s="1014" t="s">
        <v>900</v>
      </c>
      <c r="L1647" s="1010"/>
      <c r="M1647" s="1010"/>
      <c r="N1647" s="1011"/>
      <c r="O1647" s="1010"/>
      <c r="P1647" s="1010"/>
      <c r="Q1647" s="1010"/>
      <c r="R1647" s="1010"/>
      <c r="S1647" s="1011"/>
    </row>
    <row r="1648" spans="1:19">
      <c r="A1648" s="1014" t="s">
        <v>2491</v>
      </c>
      <c r="B1648" s="1014" t="s">
        <v>283</v>
      </c>
      <c r="C1648" s="1014" t="s">
        <v>2492</v>
      </c>
      <c r="D1648" s="1014" t="s">
        <v>2493</v>
      </c>
      <c r="E1648" s="1014" t="s">
        <v>239</v>
      </c>
      <c r="F1648" s="1015">
        <v>41821</v>
      </c>
      <c r="G1648" s="1014" t="s">
        <v>283</v>
      </c>
      <c r="H1648" s="1010"/>
      <c r="I1648" s="1010"/>
      <c r="J1648" s="1010"/>
      <c r="K1648" s="1014" t="s">
        <v>283</v>
      </c>
      <c r="L1648" s="1010">
        <v>9000000</v>
      </c>
      <c r="M1648" s="1010"/>
      <c r="N1648" s="1011">
        <v>9000</v>
      </c>
      <c r="O1648" s="1010">
        <v>1207.1099999999999</v>
      </c>
      <c r="P1648" s="1010"/>
      <c r="Q1648" s="1010">
        <v>1863990</v>
      </c>
      <c r="R1648" s="1010"/>
      <c r="S1648" s="1011"/>
    </row>
    <row r="1649" spans="1:19">
      <c r="A1649" s="1014" t="s">
        <v>2491</v>
      </c>
      <c r="B1649" s="1014" t="s">
        <v>283</v>
      </c>
      <c r="C1649" s="1014" t="s">
        <v>2492</v>
      </c>
      <c r="D1649" s="1014" t="s">
        <v>2493</v>
      </c>
      <c r="E1649" s="1014" t="s">
        <v>239</v>
      </c>
      <c r="F1649" s="1015">
        <v>41822</v>
      </c>
      <c r="G1649" s="1014" t="s">
        <v>283</v>
      </c>
      <c r="H1649" s="1010"/>
      <c r="I1649" s="1010"/>
      <c r="J1649" s="1010"/>
      <c r="K1649" s="1014" t="s">
        <v>283</v>
      </c>
      <c r="L1649" s="1010">
        <v>21407000</v>
      </c>
      <c r="M1649" s="1010"/>
      <c r="N1649" s="1011">
        <v>21407</v>
      </c>
      <c r="O1649" s="1010">
        <v>1207.1099999999999</v>
      </c>
      <c r="P1649" s="1010"/>
      <c r="Q1649" s="1010">
        <v>4433603.7699999996</v>
      </c>
      <c r="R1649" s="1010"/>
      <c r="S1649" s="1011"/>
    </row>
    <row r="1650" spans="1:19">
      <c r="A1650" s="1014" t="s">
        <v>2491</v>
      </c>
      <c r="B1650" s="1014" t="s">
        <v>283</v>
      </c>
      <c r="C1650" s="1014" t="s">
        <v>2492</v>
      </c>
      <c r="D1650" s="1014" t="s">
        <v>2493</v>
      </c>
      <c r="E1650" s="1014" t="s">
        <v>239</v>
      </c>
      <c r="F1650" s="1015">
        <v>41908</v>
      </c>
      <c r="G1650" s="1014" t="s">
        <v>283</v>
      </c>
      <c r="H1650" s="1010"/>
      <c r="I1650" s="1010"/>
      <c r="J1650" s="1010"/>
      <c r="K1650" s="1014" t="s">
        <v>283</v>
      </c>
      <c r="L1650" s="1010"/>
      <c r="M1650" s="1010">
        <v>-367045.94</v>
      </c>
      <c r="N1650" s="1011"/>
      <c r="O1650" s="1010"/>
      <c r="P1650" s="1010"/>
      <c r="Q1650" s="1010"/>
      <c r="R1650" s="1010"/>
      <c r="S1650" s="1011"/>
    </row>
    <row r="1651" spans="1:19">
      <c r="A1651" s="1014" t="s">
        <v>2491</v>
      </c>
      <c r="B1651" s="1014" t="s">
        <v>283</v>
      </c>
      <c r="C1651" s="1014" t="s">
        <v>2492</v>
      </c>
      <c r="D1651" s="1014" t="s">
        <v>2493</v>
      </c>
      <c r="E1651" s="1014" t="s">
        <v>239</v>
      </c>
      <c r="F1651" s="1015">
        <v>43159</v>
      </c>
      <c r="G1651" s="1014" t="s">
        <v>283</v>
      </c>
      <c r="H1651" s="1010"/>
      <c r="I1651" s="1010"/>
      <c r="J1651" s="1010"/>
      <c r="K1651" s="1014" t="s">
        <v>283</v>
      </c>
      <c r="L1651" s="1010"/>
      <c r="M1651" s="1010"/>
      <c r="N1651" s="1011"/>
      <c r="O1651" s="1010"/>
      <c r="P1651" s="1010"/>
      <c r="Q1651" s="1010"/>
      <c r="R1651" s="1010">
        <v>1755000</v>
      </c>
      <c r="S1651" s="1011">
        <v>1368040.82</v>
      </c>
    </row>
    <row r="1652" spans="1:19">
      <c r="A1652" s="1014" t="s">
        <v>2494</v>
      </c>
      <c r="B1652" s="1014" t="s">
        <v>858</v>
      </c>
      <c r="C1652" s="1014" t="s">
        <v>2495</v>
      </c>
      <c r="D1652" s="1014" t="s">
        <v>2496</v>
      </c>
      <c r="E1652" s="1014" t="s">
        <v>239</v>
      </c>
      <c r="F1652" s="1015">
        <v>39829</v>
      </c>
      <c r="G1652" s="1014" t="s">
        <v>284</v>
      </c>
      <c r="H1652" s="1010">
        <v>108676000</v>
      </c>
      <c r="I1652" s="1010">
        <v>0</v>
      </c>
      <c r="J1652" s="1010">
        <v>124916099.34</v>
      </c>
      <c r="K1652" s="1014" t="s">
        <v>1198</v>
      </c>
      <c r="L1652" s="1010"/>
      <c r="M1652" s="1010"/>
      <c r="N1652" s="1011"/>
      <c r="O1652" s="1010"/>
      <c r="P1652" s="1010"/>
      <c r="Q1652" s="1010"/>
      <c r="R1652" s="1010"/>
      <c r="S1652" s="1011"/>
    </row>
    <row r="1653" spans="1:19">
      <c r="A1653" s="1014" t="s">
        <v>2494</v>
      </c>
      <c r="B1653" s="1014" t="s">
        <v>283</v>
      </c>
      <c r="C1653" s="1014" t="s">
        <v>2495</v>
      </c>
      <c r="D1653" s="1014" t="s">
        <v>2496</v>
      </c>
      <c r="E1653" s="1014" t="s">
        <v>239</v>
      </c>
      <c r="F1653" s="1015">
        <v>40884</v>
      </c>
      <c r="G1653" s="1014" t="s">
        <v>283</v>
      </c>
      <c r="H1653" s="1010"/>
      <c r="I1653" s="1010"/>
      <c r="J1653" s="1010"/>
      <c r="K1653" s="1014" t="s">
        <v>283</v>
      </c>
      <c r="L1653" s="1010">
        <v>108676000</v>
      </c>
      <c r="M1653" s="1010"/>
      <c r="N1653" s="1011">
        <v>108676</v>
      </c>
      <c r="O1653" s="1010">
        <v>1000</v>
      </c>
      <c r="P1653" s="1010"/>
      <c r="Q1653" s="1010"/>
      <c r="R1653" s="1010"/>
      <c r="S1653" s="1011"/>
    </row>
    <row r="1654" spans="1:19">
      <c r="A1654" s="1014" t="s">
        <v>2494</v>
      </c>
      <c r="B1654" s="1014" t="s">
        <v>283</v>
      </c>
      <c r="C1654" s="1014" t="s">
        <v>2495</v>
      </c>
      <c r="D1654" s="1014" t="s">
        <v>2496</v>
      </c>
      <c r="E1654" s="1014" t="s">
        <v>239</v>
      </c>
      <c r="F1654" s="1015">
        <v>41436</v>
      </c>
      <c r="G1654" s="1014" t="s">
        <v>283</v>
      </c>
      <c r="H1654" s="1010"/>
      <c r="I1654" s="1010"/>
      <c r="J1654" s="1010"/>
      <c r="K1654" s="1014" t="s">
        <v>283</v>
      </c>
      <c r="L1654" s="1010"/>
      <c r="M1654" s="1010"/>
      <c r="N1654" s="1011"/>
      <c r="O1654" s="1010"/>
      <c r="P1654" s="1010"/>
      <c r="Q1654" s="1010"/>
      <c r="R1654" s="1010">
        <v>527361</v>
      </c>
      <c r="S1654" s="1011">
        <v>517012</v>
      </c>
    </row>
    <row r="1655" spans="1:19">
      <c r="A1655" s="1014" t="s">
        <v>2497</v>
      </c>
      <c r="B1655" s="1014" t="s">
        <v>926</v>
      </c>
      <c r="C1655" s="1014" t="s">
        <v>2973</v>
      </c>
      <c r="D1655" s="1014" t="s">
        <v>2498</v>
      </c>
      <c r="E1655" s="1014" t="s">
        <v>6</v>
      </c>
      <c r="F1655" s="1015">
        <v>39805</v>
      </c>
      <c r="G1655" s="1014" t="s">
        <v>285</v>
      </c>
      <c r="H1655" s="1010">
        <v>1549000</v>
      </c>
      <c r="I1655" s="1010">
        <v>0</v>
      </c>
      <c r="J1655" s="1010">
        <v>1646325</v>
      </c>
      <c r="K1655" s="1014" t="s">
        <v>1198</v>
      </c>
      <c r="L1655" s="1010"/>
      <c r="M1655" s="1010"/>
      <c r="N1655" s="1011"/>
      <c r="O1655" s="1010"/>
      <c r="P1655" s="1010"/>
      <c r="Q1655" s="1010"/>
      <c r="R1655" s="1010"/>
      <c r="S1655" s="1011"/>
    </row>
    <row r="1656" spans="1:19">
      <c r="A1656" s="1014" t="s">
        <v>2497</v>
      </c>
      <c r="B1656" s="1014" t="s">
        <v>283</v>
      </c>
      <c r="C1656" s="1014" t="s">
        <v>2973</v>
      </c>
      <c r="D1656" s="1014" t="s">
        <v>2498</v>
      </c>
      <c r="E1656" s="1014" t="s">
        <v>6</v>
      </c>
      <c r="F1656" s="1015">
        <v>42830</v>
      </c>
      <c r="G1656" s="1014" t="s">
        <v>283</v>
      </c>
      <c r="H1656" s="1010"/>
      <c r="I1656" s="1010"/>
      <c r="J1656" s="1010"/>
      <c r="K1656" s="1014" t="s">
        <v>283</v>
      </c>
      <c r="L1656" s="1010">
        <v>1549000</v>
      </c>
      <c r="M1656" s="1010"/>
      <c r="N1656" s="1011">
        <v>1549</v>
      </c>
      <c r="O1656" s="1010">
        <v>1000</v>
      </c>
      <c r="P1656" s="1010"/>
      <c r="Q1656" s="1010"/>
      <c r="R1656" s="1010">
        <v>77000</v>
      </c>
      <c r="S1656" s="1011">
        <v>77</v>
      </c>
    </row>
    <row r="1657" spans="1:19">
      <c r="A1657" s="1014" t="s">
        <v>2499</v>
      </c>
      <c r="B1657" s="1014" t="s">
        <v>1015</v>
      </c>
      <c r="C1657" s="1014" t="s">
        <v>2500</v>
      </c>
      <c r="D1657" s="1014" t="s">
        <v>2501</v>
      </c>
      <c r="E1657" s="1014" t="s">
        <v>149</v>
      </c>
      <c r="F1657" s="1015">
        <v>39885</v>
      </c>
      <c r="G1657" s="1014" t="s">
        <v>284</v>
      </c>
      <c r="H1657" s="1010">
        <v>8816000</v>
      </c>
      <c r="I1657" s="1010">
        <v>0</v>
      </c>
      <c r="J1657" s="1010">
        <v>10100960.439999999</v>
      </c>
      <c r="K1657" s="1014" t="s">
        <v>1198</v>
      </c>
      <c r="L1657" s="1010"/>
      <c r="M1657" s="1010"/>
      <c r="N1657" s="1011"/>
      <c r="O1657" s="1010"/>
      <c r="P1657" s="1010"/>
      <c r="Q1657" s="1010"/>
      <c r="R1657" s="1010"/>
      <c r="S1657" s="1011"/>
    </row>
    <row r="1658" spans="1:19">
      <c r="A1658" s="1014" t="s">
        <v>2499</v>
      </c>
      <c r="B1658" s="1014" t="s">
        <v>283</v>
      </c>
      <c r="C1658" s="1014" t="s">
        <v>2500</v>
      </c>
      <c r="D1658" s="1014" t="s">
        <v>2501</v>
      </c>
      <c r="E1658" s="1014" t="s">
        <v>149</v>
      </c>
      <c r="F1658" s="1015">
        <v>40780</v>
      </c>
      <c r="G1658" s="1014" t="s">
        <v>283</v>
      </c>
      <c r="H1658" s="1010"/>
      <c r="I1658" s="1010"/>
      <c r="J1658" s="1010"/>
      <c r="K1658" s="1014" t="s">
        <v>283</v>
      </c>
      <c r="L1658" s="1010">
        <v>8816000</v>
      </c>
      <c r="M1658" s="1010"/>
      <c r="N1658" s="1011">
        <v>8816</v>
      </c>
      <c r="O1658" s="1010">
        <v>1000</v>
      </c>
      <c r="P1658" s="1010"/>
      <c r="Q1658" s="1010"/>
      <c r="R1658" s="1010"/>
      <c r="S1658" s="1011"/>
    </row>
    <row r="1659" spans="1:19">
      <c r="A1659" s="1014" t="s">
        <v>2499</v>
      </c>
      <c r="B1659" s="1014" t="s">
        <v>283</v>
      </c>
      <c r="C1659" s="1014" t="s">
        <v>2500</v>
      </c>
      <c r="D1659" s="1014" t="s">
        <v>2501</v>
      </c>
      <c r="E1659" s="1014" t="s">
        <v>149</v>
      </c>
      <c r="F1659" s="1015">
        <v>40849</v>
      </c>
      <c r="G1659" s="1014" t="s">
        <v>283</v>
      </c>
      <c r="H1659" s="1010"/>
      <c r="I1659" s="1010"/>
      <c r="J1659" s="1010"/>
      <c r="K1659" s="1014" t="s">
        <v>283</v>
      </c>
      <c r="L1659" s="1010"/>
      <c r="M1659" s="1010"/>
      <c r="N1659" s="1011"/>
      <c r="O1659" s="1010"/>
      <c r="P1659" s="1010"/>
      <c r="Q1659" s="1010"/>
      <c r="R1659" s="1010">
        <v>205000</v>
      </c>
      <c r="S1659" s="1011">
        <v>57671</v>
      </c>
    </row>
    <row r="1660" spans="1:19">
      <c r="A1660" s="1014" t="s">
        <v>2502</v>
      </c>
      <c r="B1660" s="1014" t="s">
        <v>2503</v>
      </c>
      <c r="C1660" s="1014" t="s">
        <v>2504</v>
      </c>
      <c r="D1660" s="1014" t="s">
        <v>2505</v>
      </c>
      <c r="E1660" s="1014" t="s">
        <v>969</v>
      </c>
      <c r="F1660" s="1015">
        <v>39787</v>
      </c>
      <c r="G1660" s="1014" t="s">
        <v>284</v>
      </c>
      <c r="H1660" s="1010">
        <v>83094000</v>
      </c>
      <c r="I1660" s="1010">
        <v>0</v>
      </c>
      <c r="J1660" s="1010">
        <v>95137868.329999998</v>
      </c>
      <c r="K1660" s="1014" t="s">
        <v>1198</v>
      </c>
      <c r="L1660" s="1010"/>
      <c r="M1660" s="1010"/>
      <c r="N1660" s="1011"/>
      <c r="O1660" s="1010"/>
      <c r="P1660" s="1010"/>
      <c r="Q1660" s="1010"/>
      <c r="R1660" s="1010"/>
      <c r="S1660" s="1011"/>
    </row>
    <row r="1661" spans="1:19">
      <c r="A1661" s="1014" t="s">
        <v>2502</v>
      </c>
      <c r="B1661" s="1014" t="s">
        <v>283</v>
      </c>
      <c r="C1661" s="1014" t="s">
        <v>2504</v>
      </c>
      <c r="D1661" s="1014" t="s">
        <v>2505</v>
      </c>
      <c r="E1661" s="1014" t="s">
        <v>969</v>
      </c>
      <c r="F1661" s="1015">
        <v>40380</v>
      </c>
      <c r="G1661" s="1014" t="s">
        <v>283</v>
      </c>
      <c r="H1661" s="1010"/>
      <c r="I1661" s="1010"/>
      <c r="J1661" s="1010"/>
      <c r="K1661" s="1014" t="s">
        <v>283</v>
      </c>
      <c r="L1661" s="1010">
        <v>41547000</v>
      </c>
      <c r="M1661" s="1010"/>
      <c r="N1661" s="1011">
        <v>41547</v>
      </c>
      <c r="O1661" s="1010">
        <v>1000</v>
      </c>
      <c r="P1661" s="1010"/>
      <c r="Q1661" s="1010"/>
      <c r="R1661" s="1010"/>
      <c r="S1661" s="1011"/>
    </row>
    <row r="1662" spans="1:19">
      <c r="A1662" s="1014" t="s">
        <v>2502</v>
      </c>
      <c r="B1662" s="1014" t="s">
        <v>283</v>
      </c>
      <c r="C1662" s="1014" t="s">
        <v>2504</v>
      </c>
      <c r="D1662" s="1014" t="s">
        <v>2505</v>
      </c>
      <c r="E1662" s="1014" t="s">
        <v>969</v>
      </c>
      <c r="F1662" s="1015">
        <v>40527</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969</v>
      </c>
      <c r="F1663" s="1015">
        <v>40597</v>
      </c>
      <c r="G1663" s="1014" t="s">
        <v>283</v>
      </c>
      <c r="H1663" s="1010"/>
      <c r="I1663" s="1010"/>
      <c r="J1663" s="1010"/>
      <c r="K1663" s="1014" t="s">
        <v>283</v>
      </c>
      <c r="L1663" s="1010"/>
      <c r="M1663" s="1010"/>
      <c r="N1663" s="1011"/>
      <c r="O1663" s="1010"/>
      <c r="P1663" s="1010"/>
      <c r="Q1663" s="1010"/>
      <c r="R1663" s="1010">
        <v>4450000</v>
      </c>
      <c r="S1663" s="1011">
        <v>651547</v>
      </c>
    </row>
    <row r="1664" spans="1:19">
      <c r="A1664" s="1014" t="s">
        <v>2506</v>
      </c>
      <c r="B1664" s="1014" t="s">
        <v>907</v>
      </c>
      <c r="C1664" s="1014" t="s">
        <v>2507</v>
      </c>
      <c r="D1664" s="1014" t="s">
        <v>2508</v>
      </c>
      <c r="E1664" s="1014" t="s">
        <v>6</v>
      </c>
      <c r="F1664" s="1015">
        <v>39857</v>
      </c>
      <c r="G1664" s="1014" t="s">
        <v>285</v>
      </c>
      <c r="H1664" s="1010">
        <v>2900000</v>
      </c>
      <c r="I1664" s="1010">
        <v>0</v>
      </c>
      <c r="J1664" s="1010">
        <v>2697208.51</v>
      </c>
      <c r="K1664" s="1014" t="s">
        <v>900</v>
      </c>
      <c r="L1664" s="1010"/>
      <c r="M1664" s="1010"/>
      <c r="N1664" s="1011"/>
      <c r="O1664" s="1010"/>
      <c r="P1664" s="1010"/>
      <c r="Q1664" s="1010"/>
      <c r="R1664" s="1010"/>
      <c r="S1664" s="1011"/>
    </row>
    <row r="1665" spans="1:19">
      <c r="A1665" s="1014" t="s">
        <v>2506</v>
      </c>
      <c r="B1665" s="1014" t="s">
        <v>283</v>
      </c>
      <c r="C1665" s="1014" t="s">
        <v>2507</v>
      </c>
      <c r="D1665" s="1014" t="s">
        <v>2508</v>
      </c>
      <c r="E1665" s="1014" t="s">
        <v>6</v>
      </c>
      <c r="F1665" s="1015">
        <v>41341</v>
      </c>
      <c r="G1665" s="1014" t="s">
        <v>283</v>
      </c>
      <c r="H1665" s="1010"/>
      <c r="I1665" s="1010"/>
      <c r="J1665" s="1010"/>
      <c r="K1665" s="1014" t="s">
        <v>283</v>
      </c>
      <c r="L1665" s="1010">
        <v>2465029</v>
      </c>
      <c r="M1665" s="1010"/>
      <c r="N1665" s="1011">
        <v>2900</v>
      </c>
      <c r="O1665" s="1010">
        <v>850.01</v>
      </c>
      <c r="P1665" s="1010">
        <v>-434971</v>
      </c>
      <c r="Q1665" s="1010"/>
      <c r="R1665" s="1010">
        <v>98251.45</v>
      </c>
      <c r="S1665" s="1011">
        <v>145</v>
      </c>
    </row>
    <row r="1666" spans="1:19">
      <c r="A1666" s="1014" t="s">
        <v>2506</v>
      </c>
      <c r="B1666" s="1014" t="s">
        <v>283</v>
      </c>
      <c r="C1666" s="1014" t="s">
        <v>2507</v>
      </c>
      <c r="D1666" s="1014" t="s">
        <v>2508</v>
      </c>
      <c r="E1666" s="1014" t="s">
        <v>6</v>
      </c>
      <c r="F1666" s="1015">
        <v>41373</v>
      </c>
      <c r="G1666" s="1014" t="s">
        <v>283</v>
      </c>
      <c r="H1666" s="1010"/>
      <c r="I1666" s="1010"/>
      <c r="J1666" s="1010"/>
      <c r="K1666" s="1014" t="s">
        <v>283</v>
      </c>
      <c r="L1666" s="1010"/>
      <c r="M1666" s="1010">
        <v>-25000</v>
      </c>
      <c r="N1666" s="1011"/>
      <c r="O1666" s="1010"/>
      <c r="P1666" s="1010"/>
      <c r="Q1666" s="1010"/>
      <c r="R1666" s="1010"/>
      <c r="S1666" s="1011"/>
    </row>
    <row r="1667" spans="1:19">
      <c r="A1667" s="1014" t="s">
        <v>2509</v>
      </c>
      <c r="B1667" s="1014"/>
      <c r="C1667" s="1014" t="s">
        <v>2510</v>
      </c>
      <c r="D1667" s="1014" t="s">
        <v>2511</v>
      </c>
      <c r="E1667" s="1014" t="s">
        <v>6</v>
      </c>
      <c r="F1667" s="1015">
        <v>39801</v>
      </c>
      <c r="G1667" s="1014" t="s">
        <v>284</v>
      </c>
      <c r="H1667" s="1010">
        <v>4000000</v>
      </c>
      <c r="I1667" s="1010">
        <v>0</v>
      </c>
      <c r="J1667" s="1010">
        <v>3131111.11</v>
      </c>
      <c r="K1667" s="1014" t="s">
        <v>900</v>
      </c>
      <c r="L1667" s="1010"/>
      <c r="M1667" s="1010"/>
      <c r="N1667" s="1011"/>
      <c r="O1667" s="1010"/>
      <c r="P1667" s="1010"/>
      <c r="Q1667" s="1010"/>
      <c r="R1667" s="1010"/>
      <c r="S1667" s="1011"/>
    </row>
    <row r="1668" spans="1:19">
      <c r="A1668" s="1014" t="s">
        <v>2509</v>
      </c>
      <c r="B1668" s="1014" t="s">
        <v>283</v>
      </c>
      <c r="C1668" s="1014" t="s">
        <v>2510</v>
      </c>
      <c r="D1668" s="1014" t="s">
        <v>2511</v>
      </c>
      <c r="E1668" s="1014" t="s">
        <v>6</v>
      </c>
      <c r="F1668" s="1015">
        <v>40837</v>
      </c>
      <c r="G1668" s="1014" t="s">
        <v>283</v>
      </c>
      <c r="H1668" s="1010"/>
      <c r="I1668" s="1010"/>
      <c r="J1668" s="1010"/>
      <c r="K1668" s="1014" t="s">
        <v>283</v>
      </c>
      <c r="L1668" s="1010">
        <v>2800000</v>
      </c>
      <c r="M1668" s="1010"/>
      <c r="N1668" s="1011">
        <v>4000</v>
      </c>
      <c r="O1668" s="1010">
        <v>700</v>
      </c>
      <c r="P1668" s="1010">
        <v>-1200000</v>
      </c>
      <c r="Q1668" s="1010"/>
      <c r="R1668" s="1010"/>
      <c r="S1668" s="1011"/>
    </row>
    <row r="1669" spans="1:19">
      <c r="A1669" s="1014" t="s">
        <v>2512</v>
      </c>
      <c r="B1669" s="1014" t="s">
        <v>902</v>
      </c>
      <c r="C1669" s="1014" t="s">
        <v>2513</v>
      </c>
      <c r="D1669" s="1014" t="s">
        <v>2514</v>
      </c>
      <c r="E1669" s="1014" t="s">
        <v>149</v>
      </c>
      <c r="F1669" s="1015">
        <v>39899</v>
      </c>
      <c r="G1669" s="1014" t="s">
        <v>285</v>
      </c>
      <c r="H1669" s="1010">
        <v>4000000</v>
      </c>
      <c r="I1669" s="1010">
        <v>0</v>
      </c>
      <c r="J1669" s="1010">
        <v>4717144.78</v>
      </c>
      <c r="K1669" s="1014" t="s">
        <v>1198</v>
      </c>
      <c r="L1669" s="1010"/>
      <c r="M1669" s="1010"/>
      <c r="N1669" s="1011"/>
      <c r="O1669" s="1010"/>
      <c r="P1669" s="1010"/>
      <c r="Q1669" s="1010"/>
      <c r="R1669" s="1010"/>
      <c r="S1669" s="1011"/>
    </row>
    <row r="1670" spans="1:19">
      <c r="A1670" s="1014" t="s">
        <v>2512</v>
      </c>
      <c r="B1670" s="1014" t="s">
        <v>283</v>
      </c>
      <c r="C1670" s="1014" t="s">
        <v>2513</v>
      </c>
      <c r="D1670" s="1014" t="s">
        <v>2514</v>
      </c>
      <c r="E1670" s="1014" t="s">
        <v>149</v>
      </c>
      <c r="F1670" s="1015">
        <v>40766</v>
      </c>
      <c r="G1670" s="1014" t="s">
        <v>283</v>
      </c>
      <c r="H1670" s="1010"/>
      <c r="I1670" s="1010"/>
      <c r="J1670" s="1010"/>
      <c r="K1670" s="1014" t="s">
        <v>283</v>
      </c>
      <c r="L1670" s="1010">
        <v>4000000</v>
      </c>
      <c r="M1670" s="1010"/>
      <c r="N1670" s="1011">
        <v>4000</v>
      </c>
      <c r="O1670" s="1010">
        <v>1000</v>
      </c>
      <c r="P1670" s="1010"/>
      <c r="Q1670" s="1010"/>
      <c r="R1670" s="1010">
        <v>200000</v>
      </c>
      <c r="S1670" s="1011">
        <v>200</v>
      </c>
    </row>
    <row r="1671" spans="1:19">
      <c r="A1671" s="1014" t="s">
        <v>2515</v>
      </c>
      <c r="B1671" s="1014" t="s">
        <v>858</v>
      </c>
      <c r="C1671" s="1014" t="s">
        <v>2516</v>
      </c>
      <c r="D1671" s="1014" t="s">
        <v>1413</v>
      </c>
      <c r="E1671" s="1014" t="s">
        <v>11</v>
      </c>
      <c r="F1671" s="1015">
        <v>39829</v>
      </c>
      <c r="G1671" s="1014" t="s">
        <v>284</v>
      </c>
      <c r="H1671" s="1010">
        <v>64779000</v>
      </c>
      <c r="I1671" s="1010">
        <v>0</v>
      </c>
      <c r="J1671" s="1010">
        <v>67294638.840000004</v>
      </c>
      <c r="K1671" s="1014" t="s">
        <v>1198</v>
      </c>
      <c r="L1671" s="1010"/>
      <c r="M1671" s="1010"/>
      <c r="N1671" s="1011"/>
      <c r="O1671" s="1010"/>
      <c r="P1671" s="1010"/>
      <c r="Q1671" s="1010"/>
      <c r="R1671" s="1010"/>
      <c r="S1671" s="1011"/>
    </row>
    <row r="1672" spans="1:19">
      <c r="A1672" s="1014" t="s">
        <v>2515</v>
      </c>
      <c r="B1672" s="1014" t="s">
        <v>283</v>
      </c>
      <c r="C1672" s="1014" t="s">
        <v>2516</v>
      </c>
      <c r="D1672" s="1014" t="s">
        <v>1413</v>
      </c>
      <c r="E1672" s="1014" t="s">
        <v>11</v>
      </c>
      <c r="F1672" s="1015">
        <v>39953</v>
      </c>
      <c r="G1672" s="1014" t="s">
        <v>283</v>
      </c>
      <c r="H1672" s="1010"/>
      <c r="I1672" s="1010"/>
      <c r="J1672" s="1010"/>
      <c r="K1672" s="1014" t="s">
        <v>283</v>
      </c>
      <c r="L1672" s="1010">
        <v>64779000</v>
      </c>
      <c r="M1672" s="1010"/>
      <c r="N1672" s="1011">
        <v>64779</v>
      </c>
      <c r="O1672" s="1010">
        <v>1000</v>
      </c>
      <c r="P1672" s="1010"/>
      <c r="Q1672" s="1010"/>
      <c r="R1672" s="1010"/>
      <c r="S1672" s="1011"/>
    </row>
    <row r="1673" spans="1:19">
      <c r="A1673" s="1014" t="s">
        <v>2515</v>
      </c>
      <c r="B1673" s="1014" t="s">
        <v>283</v>
      </c>
      <c r="C1673" s="1014" t="s">
        <v>2516</v>
      </c>
      <c r="D1673" s="1014" t="s">
        <v>1413</v>
      </c>
      <c r="E1673" s="1014" t="s">
        <v>11</v>
      </c>
      <c r="F1673" s="1015">
        <v>39988</v>
      </c>
      <c r="G1673" s="1014" t="s">
        <v>283</v>
      </c>
      <c r="H1673" s="1010"/>
      <c r="I1673" s="1010"/>
      <c r="J1673" s="1010"/>
      <c r="K1673" s="1014" t="s">
        <v>283</v>
      </c>
      <c r="L1673" s="1010"/>
      <c r="M1673" s="1010"/>
      <c r="N1673" s="1011"/>
      <c r="O1673" s="1010"/>
      <c r="P1673" s="1010"/>
      <c r="Q1673" s="1010"/>
      <c r="R1673" s="1010">
        <v>1400000</v>
      </c>
      <c r="S1673" s="1011">
        <v>303083</v>
      </c>
    </row>
    <row r="1674" spans="1:19">
      <c r="A1674" s="1014" t="s">
        <v>2517</v>
      </c>
      <c r="B1674" s="1014"/>
      <c r="C1674" s="1014" t="s">
        <v>2518</v>
      </c>
      <c r="D1674" s="1014" t="s">
        <v>1893</v>
      </c>
      <c r="E1674" s="1014" t="s">
        <v>896</v>
      </c>
      <c r="F1674" s="1015">
        <v>39801</v>
      </c>
      <c r="G1674" s="1014" t="s">
        <v>284</v>
      </c>
      <c r="H1674" s="1010">
        <v>50000000</v>
      </c>
      <c r="I1674" s="1010">
        <v>0</v>
      </c>
      <c r="J1674" s="1010">
        <v>49045470.380000003</v>
      </c>
      <c r="K1674" s="1014" t="s">
        <v>900</v>
      </c>
      <c r="L1674" s="1010"/>
      <c r="M1674" s="1010"/>
      <c r="N1674" s="1011"/>
      <c r="O1674" s="1010"/>
      <c r="P1674" s="1010"/>
      <c r="Q1674" s="1010"/>
      <c r="R1674" s="1010"/>
      <c r="S1674" s="1011"/>
    </row>
    <row r="1675" spans="1:19">
      <c r="A1675" s="1014" t="s">
        <v>2517</v>
      </c>
      <c r="B1675" s="1014" t="s">
        <v>283</v>
      </c>
      <c r="C1675" s="1014" t="s">
        <v>2518</v>
      </c>
      <c r="D1675" s="1014" t="s">
        <v>1893</v>
      </c>
      <c r="E1675" s="1014" t="s">
        <v>896</v>
      </c>
      <c r="F1675" s="1015">
        <v>41002</v>
      </c>
      <c r="G1675" s="1014" t="s">
        <v>283</v>
      </c>
      <c r="H1675" s="1010"/>
      <c r="I1675" s="1010"/>
      <c r="J1675" s="1010"/>
      <c r="K1675" s="1014" t="s">
        <v>283</v>
      </c>
      <c r="L1675" s="1010">
        <v>41020000</v>
      </c>
      <c r="M1675" s="1010">
        <v>-615300</v>
      </c>
      <c r="N1675" s="1011">
        <v>2000</v>
      </c>
      <c r="O1675" s="1010">
        <v>20510</v>
      </c>
      <c r="P1675" s="1010">
        <v>-8980000</v>
      </c>
      <c r="Q1675" s="1010"/>
      <c r="R1675" s="1010"/>
      <c r="S1675" s="1011"/>
    </row>
    <row r="1676" spans="1:19">
      <c r="A1676" s="1014" t="s">
        <v>2517</v>
      </c>
      <c r="B1676" s="1014" t="s">
        <v>283</v>
      </c>
      <c r="C1676" s="1014" t="s">
        <v>2518</v>
      </c>
      <c r="D1676" s="1014" t="s">
        <v>1893</v>
      </c>
      <c r="E1676" s="1014" t="s">
        <v>896</v>
      </c>
      <c r="F1676" s="1015">
        <v>41059</v>
      </c>
      <c r="G1676" s="1014" t="s">
        <v>283</v>
      </c>
      <c r="H1676" s="1010"/>
      <c r="I1676" s="1010"/>
      <c r="J1676" s="1010"/>
      <c r="K1676" s="1014" t="s">
        <v>283</v>
      </c>
      <c r="L1676" s="1010"/>
      <c r="M1676" s="1010"/>
      <c r="N1676" s="1011"/>
      <c r="O1676" s="1010"/>
      <c r="P1676" s="1010"/>
      <c r="Q1676" s="1010"/>
      <c r="R1676" s="1010">
        <v>55000</v>
      </c>
      <c r="S1676" s="1011">
        <v>589623</v>
      </c>
    </row>
    <row r="1677" spans="1:19">
      <c r="A1677" s="1014" t="s">
        <v>2519</v>
      </c>
      <c r="B1677" s="1014" t="s">
        <v>902</v>
      </c>
      <c r="C1677" s="1014" t="s">
        <v>2520</v>
      </c>
      <c r="D1677" s="1014" t="s">
        <v>1730</v>
      </c>
      <c r="E1677" s="1014" t="s">
        <v>6</v>
      </c>
      <c r="F1677" s="1015">
        <v>39805</v>
      </c>
      <c r="G1677" s="1014" t="s">
        <v>285</v>
      </c>
      <c r="H1677" s="1010">
        <v>1800000</v>
      </c>
      <c r="I1677" s="1010">
        <v>0</v>
      </c>
      <c r="J1677" s="1010">
        <v>2153780</v>
      </c>
      <c r="K1677" s="1014" t="s">
        <v>1198</v>
      </c>
      <c r="L1677" s="1010"/>
      <c r="M1677" s="1010"/>
      <c r="N1677" s="1011"/>
      <c r="O1677" s="1010"/>
      <c r="P1677" s="1010"/>
      <c r="Q1677" s="1010"/>
      <c r="R1677" s="1010"/>
      <c r="S1677" s="1011"/>
    </row>
    <row r="1678" spans="1:19">
      <c r="A1678" s="1014" t="s">
        <v>2519</v>
      </c>
      <c r="B1678" s="1014" t="s">
        <v>283</v>
      </c>
      <c r="C1678" s="1014" t="s">
        <v>2520</v>
      </c>
      <c r="D1678" s="1014" t="s">
        <v>1730</v>
      </c>
      <c r="E1678" s="1014" t="s">
        <v>6</v>
      </c>
      <c r="F1678" s="1015">
        <v>40787</v>
      </c>
      <c r="G1678" s="1014" t="s">
        <v>283</v>
      </c>
      <c r="H1678" s="1010"/>
      <c r="I1678" s="1010"/>
      <c r="J1678" s="1010"/>
      <c r="K1678" s="1014" t="s">
        <v>283</v>
      </c>
      <c r="L1678" s="1010">
        <v>1800000</v>
      </c>
      <c r="M1678" s="1010"/>
      <c r="N1678" s="1011">
        <v>1800</v>
      </c>
      <c r="O1678" s="1010">
        <v>1000</v>
      </c>
      <c r="P1678" s="1010"/>
      <c r="Q1678" s="1010"/>
      <c r="R1678" s="1010">
        <v>90000</v>
      </c>
      <c r="S1678" s="1011">
        <v>90</v>
      </c>
    </row>
    <row r="1679" spans="1:19">
      <c r="A1679" s="1014" t="s">
        <v>2521</v>
      </c>
      <c r="B1679" s="1014" t="s">
        <v>907</v>
      </c>
      <c r="C1679" s="1014" t="s">
        <v>2522</v>
      </c>
      <c r="D1679" s="1014" t="s">
        <v>2523</v>
      </c>
      <c r="E1679" s="1014" t="s">
        <v>1000</v>
      </c>
      <c r="F1679" s="1015">
        <v>39857</v>
      </c>
      <c r="G1679" s="1014" t="s">
        <v>285</v>
      </c>
      <c r="H1679" s="1010">
        <v>2152000</v>
      </c>
      <c r="I1679" s="1010">
        <v>0</v>
      </c>
      <c r="J1679" s="1010">
        <v>1983756.24</v>
      </c>
      <c r="K1679" s="1014" t="s">
        <v>900</v>
      </c>
      <c r="L1679" s="1010"/>
      <c r="M1679" s="1010"/>
      <c r="N1679" s="1011"/>
      <c r="O1679" s="1010"/>
      <c r="P1679" s="1010"/>
      <c r="Q1679" s="1010"/>
      <c r="R1679" s="1010"/>
      <c r="S1679" s="1011"/>
    </row>
    <row r="1680" spans="1:19">
      <c r="A1680" s="1014" t="s">
        <v>2521</v>
      </c>
      <c r="B1680" s="1014" t="s">
        <v>283</v>
      </c>
      <c r="C1680" s="1014" t="s">
        <v>2522</v>
      </c>
      <c r="D1680" s="1014" t="s">
        <v>2523</v>
      </c>
      <c r="E1680" s="1014" t="s">
        <v>1000</v>
      </c>
      <c r="F1680" s="1015">
        <v>41253</v>
      </c>
      <c r="G1680" s="1014" t="s">
        <v>283</v>
      </c>
      <c r="H1680" s="1010"/>
      <c r="I1680" s="1010"/>
      <c r="J1680" s="1010"/>
      <c r="K1680" s="1014" t="s">
        <v>283</v>
      </c>
      <c r="L1680" s="1010">
        <v>174537.72</v>
      </c>
      <c r="M1680" s="1010"/>
      <c r="N1680" s="1011">
        <v>252</v>
      </c>
      <c r="O1680" s="1010">
        <v>692.61</v>
      </c>
      <c r="P1680" s="1010">
        <v>-77462.28</v>
      </c>
      <c r="Q1680" s="1010"/>
      <c r="R1680" s="1010"/>
      <c r="S1680" s="1011"/>
    </row>
    <row r="1681" spans="1:19">
      <c r="A1681" s="1014" t="s">
        <v>2521</v>
      </c>
      <c r="B1681" s="1014" t="s">
        <v>283</v>
      </c>
      <c r="C1681" s="1014" t="s">
        <v>2522</v>
      </c>
      <c r="D1681" s="1014" t="s">
        <v>2523</v>
      </c>
      <c r="E1681" s="1014" t="s">
        <v>1000</v>
      </c>
      <c r="F1681" s="1015">
        <v>41254</v>
      </c>
      <c r="G1681" s="1014" t="s">
        <v>283</v>
      </c>
      <c r="H1681" s="1010"/>
      <c r="I1681" s="1010"/>
      <c r="J1681" s="1010"/>
      <c r="K1681" s="1014" t="s">
        <v>283</v>
      </c>
      <c r="L1681" s="1010">
        <v>1315959</v>
      </c>
      <c r="M1681" s="1010"/>
      <c r="N1681" s="1011">
        <v>1900</v>
      </c>
      <c r="O1681" s="1010">
        <v>692.61</v>
      </c>
      <c r="P1681" s="1010">
        <v>-584041</v>
      </c>
      <c r="Q1681" s="1010"/>
      <c r="R1681" s="1010">
        <v>69186.8</v>
      </c>
      <c r="S1681" s="1011">
        <v>108</v>
      </c>
    </row>
    <row r="1682" spans="1:19">
      <c r="A1682" s="1014" t="s">
        <v>2521</v>
      </c>
      <c r="B1682" s="1014" t="s">
        <v>283</v>
      </c>
      <c r="C1682" s="1014" t="s">
        <v>2522</v>
      </c>
      <c r="D1682" s="1014" t="s">
        <v>2523</v>
      </c>
      <c r="E1682" s="1014" t="s">
        <v>1000</v>
      </c>
      <c r="F1682" s="1015">
        <v>41285</v>
      </c>
      <c r="G1682" s="1014" t="s">
        <v>283</v>
      </c>
      <c r="H1682" s="1010"/>
      <c r="I1682" s="1010"/>
      <c r="J1682" s="1010"/>
      <c r="K1682" s="1014" t="s">
        <v>283</v>
      </c>
      <c r="L1682" s="1010"/>
      <c r="M1682" s="1010">
        <v>-14904.97</v>
      </c>
      <c r="N1682" s="1011"/>
      <c r="O1682" s="1010"/>
      <c r="P1682" s="1010"/>
      <c r="Q1682" s="1010"/>
      <c r="R1682" s="1010"/>
      <c r="S1682" s="1011"/>
    </row>
    <row r="1683" spans="1:19">
      <c r="A1683" s="1014" t="s">
        <v>2521</v>
      </c>
      <c r="B1683" s="1014" t="s">
        <v>283</v>
      </c>
      <c r="C1683" s="1014" t="s">
        <v>2522</v>
      </c>
      <c r="D1683" s="1014" t="s">
        <v>2523</v>
      </c>
      <c r="E1683" s="1014" t="s">
        <v>1000</v>
      </c>
      <c r="F1683" s="1015">
        <v>41359</v>
      </c>
      <c r="G1683" s="1014" t="s">
        <v>283</v>
      </c>
      <c r="H1683" s="1010"/>
      <c r="I1683" s="1010"/>
      <c r="J1683" s="1010"/>
      <c r="K1683" s="1014" t="s">
        <v>283</v>
      </c>
      <c r="L1683" s="1010"/>
      <c r="M1683" s="1010">
        <v>-10095.030000000001</v>
      </c>
      <c r="N1683" s="1011"/>
      <c r="O1683" s="1010"/>
      <c r="P1683" s="1010"/>
      <c r="Q1683" s="1010"/>
      <c r="R1683" s="1010"/>
      <c r="S1683" s="1011"/>
    </row>
    <row r="1684" spans="1:19">
      <c r="A1684" s="1014" t="s">
        <v>2524</v>
      </c>
      <c r="B1684" s="1014" t="s">
        <v>902</v>
      </c>
      <c r="C1684" s="1014" t="s">
        <v>2525</v>
      </c>
      <c r="D1684" s="1014" t="s">
        <v>1624</v>
      </c>
      <c r="E1684" s="1014" t="s">
        <v>6</v>
      </c>
      <c r="F1684" s="1015">
        <v>39822</v>
      </c>
      <c r="G1684" s="1014" t="s">
        <v>285</v>
      </c>
      <c r="H1684" s="1010">
        <v>5803000</v>
      </c>
      <c r="I1684" s="1010">
        <v>0</v>
      </c>
      <c r="J1684" s="1010">
        <v>6888017.8600000003</v>
      </c>
      <c r="K1684" s="1014" t="s">
        <v>1198</v>
      </c>
      <c r="L1684" s="1010"/>
      <c r="M1684" s="1010"/>
      <c r="N1684" s="1011"/>
      <c r="O1684" s="1010"/>
      <c r="P1684" s="1010"/>
      <c r="Q1684" s="1010"/>
      <c r="R1684" s="1010"/>
      <c r="S1684" s="1011"/>
    </row>
    <row r="1685" spans="1:19">
      <c r="A1685" s="1014" t="s">
        <v>2524</v>
      </c>
      <c r="B1685" s="1014" t="s">
        <v>283</v>
      </c>
      <c r="C1685" s="1014" t="s">
        <v>2525</v>
      </c>
      <c r="D1685" s="1014" t="s">
        <v>1624</v>
      </c>
      <c r="E1685" s="1014" t="s">
        <v>6</v>
      </c>
      <c r="F1685" s="1015">
        <v>40738</v>
      </c>
      <c r="G1685" s="1014" t="s">
        <v>283</v>
      </c>
      <c r="H1685" s="1010"/>
      <c r="I1685" s="1010"/>
      <c r="J1685" s="1010"/>
      <c r="K1685" s="1014" t="s">
        <v>283</v>
      </c>
      <c r="L1685" s="1010">
        <v>5803000</v>
      </c>
      <c r="M1685" s="1010"/>
      <c r="N1685" s="1011">
        <v>5803</v>
      </c>
      <c r="O1685" s="1010">
        <v>1000</v>
      </c>
      <c r="P1685" s="1010"/>
      <c r="Q1685" s="1010"/>
      <c r="R1685" s="1010">
        <v>290000</v>
      </c>
      <c r="S1685" s="1011">
        <v>290</v>
      </c>
    </row>
    <row r="1686" spans="1:19">
      <c r="A1686" s="1014" t="s">
        <v>2526</v>
      </c>
      <c r="B1686" s="1014" t="s">
        <v>902</v>
      </c>
      <c r="C1686" s="1014" t="s">
        <v>2527</v>
      </c>
      <c r="D1686" s="1014" t="s">
        <v>2412</v>
      </c>
      <c r="E1686" s="1014" t="s">
        <v>6</v>
      </c>
      <c r="F1686" s="1015">
        <v>39822</v>
      </c>
      <c r="G1686" s="1014" t="s">
        <v>285</v>
      </c>
      <c r="H1686" s="1010">
        <v>6815000</v>
      </c>
      <c r="I1686" s="1010">
        <v>0</v>
      </c>
      <c r="J1686" s="1010">
        <v>8152698.3300000001</v>
      </c>
      <c r="K1686" s="1014" t="s">
        <v>1198</v>
      </c>
      <c r="L1686" s="1010"/>
      <c r="M1686" s="1010"/>
      <c r="N1686" s="1011"/>
      <c r="O1686" s="1010"/>
      <c r="P1686" s="1010"/>
      <c r="Q1686" s="1010"/>
      <c r="R1686" s="1010"/>
      <c r="S1686" s="1011"/>
    </row>
    <row r="1687" spans="1:19">
      <c r="A1687" s="1014" t="s">
        <v>2526</v>
      </c>
      <c r="B1687" s="1014" t="s">
        <v>283</v>
      </c>
      <c r="C1687" s="1014" t="s">
        <v>2527</v>
      </c>
      <c r="D1687" s="1014" t="s">
        <v>2412</v>
      </c>
      <c r="E1687" s="1014" t="s">
        <v>6</v>
      </c>
      <c r="F1687" s="1015">
        <v>40801</v>
      </c>
      <c r="G1687" s="1014" t="s">
        <v>283</v>
      </c>
      <c r="H1687" s="1010"/>
      <c r="I1687" s="1010"/>
      <c r="J1687" s="1010"/>
      <c r="K1687" s="1014" t="s">
        <v>283</v>
      </c>
      <c r="L1687" s="1010">
        <v>6815000</v>
      </c>
      <c r="M1687" s="1010"/>
      <c r="N1687" s="1011">
        <v>6815</v>
      </c>
      <c r="O1687" s="1010">
        <v>1000</v>
      </c>
      <c r="P1687" s="1010"/>
      <c r="Q1687" s="1010"/>
      <c r="R1687" s="1010">
        <v>341000</v>
      </c>
      <c r="S1687" s="1011">
        <v>341</v>
      </c>
    </row>
    <row r="1688" spans="1:19">
      <c r="A1688" s="1014" t="s">
        <v>93</v>
      </c>
      <c r="B1688" s="1014" t="s">
        <v>2939</v>
      </c>
      <c r="C1688" s="1014" t="s">
        <v>2528</v>
      </c>
      <c r="D1688" s="1014" t="s">
        <v>2529</v>
      </c>
      <c r="E1688" s="1014" t="s">
        <v>23</v>
      </c>
      <c r="F1688" s="1015">
        <v>39990</v>
      </c>
      <c r="G1688" s="1014" t="s">
        <v>285</v>
      </c>
      <c r="H1688" s="1010">
        <v>17388000</v>
      </c>
      <c r="I1688" s="1010">
        <v>0</v>
      </c>
      <c r="J1688" s="1010">
        <v>19063111</v>
      </c>
      <c r="K1688" s="1014" t="s">
        <v>1198</v>
      </c>
      <c r="L1688" s="1010"/>
      <c r="M1688" s="1010"/>
      <c r="N1688" s="1011"/>
      <c r="O1688" s="1010"/>
      <c r="P1688" s="1010"/>
      <c r="Q1688" s="1010"/>
      <c r="R1688" s="1010"/>
      <c r="S1688" s="1011"/>
    </row>
    <row r="1689" spans="1:19">
      <c r="A1689" s="1014" t="s">
        <v>93</v>
      </c>
      <c r="B1689" s="1014" t="s">
        <v>283</v>
      </c>
      <c r="C1689" s="1014" t="s">
        <v>2528</v>
      </c>
      <c r="D1689" s="1014" t="s">
        <v>2529</v>
      </c>
      <c r="E1689" s="1014" t="s">
        <v>23</v>
      </c>
      <c r="F1689" s="1015">
        <v>40450</v>
      </c>
      <c r="G1689" s="1014" t="s">
        <v>283</v>
      </c>
      <c r="H1689" s="1010"/>
      <c r="I1689" s="1010"/>
      <c r="J1689" s="1010"/>
      <c r="K1689" s="1014" t="s">
        <v>283</v>
      </c>
      <c r="L1689" s="1010">
        <v>17388000</v>
      </c>
      <c r="M1689" s="1010"/>
      <c r="N1689" s="1011">
        <v>17388</v>
      </c>
      <c r="O1689" s="1010">
        <v>1000</v>
      </c>
      <c r="P1689" s="1010"/>
      <c r="Q1689" s="1010"/>
      <c r="R1689" s="1010">
        <v>522000</v>
      </c>
      <c r="S1689" s="1011">
        <v>522</v>
      </c>
    </row>
    <row r="1690" spans="1:19">
      <c r="A1690" s="1014" t="s">
        <v>8</v>
      </c>
      <c r="B1690" s="1014" t="s">
        <v>1696</v>
      </c>
      <c r="C1690" s="1014" t="s">
        <v>2530</v>
      </c>
      <c r="D1690" s="1014" t="s">
        <v>2531</v>
      </c>
      <c r="E1690" s="1014" t="s">
        <v>11</v>
      </c>
      <c r="F1690" s="1015">
        <v>39801</v>
      </c>
      <c r="G1690" s="1014" t="s">
        <v>284</v>
      </c>
      <c r="H1690" s="1010">
        <v>18000000</v>
      </c>
      <c r="I1690" s="1010">
        <v>0</v>
      </c>
      <c r="J1690" s="1010">
        <v>19650000</v>
      </c>
      <c r="K1690" s="1014" t="s">
        <v>1198</v>
      </c>
      <c r="L1690" s="1010"/>
      <c r="M1690" s="1010"/>
      <c r="N1690" s="1011"/>
      <c r="O1690" s="1010"/>
      <c r="P1690" s="1010"/>
      <c r="Q1690" s="1010"/>
      <c r="R1690" s="1010"/>
      <c r="S1690" s="1011"/>
    </row>
    <row r="1691" spans="1:19">
      <c r="A1691" s="1014" t="s">
        <v>8</v>
      </c>
      <c r="B1691" s="1014" t="s">
        <v>283</v>
      </c>
      <c r="C1691" s="1014" t="s">
        <v>2530</v>
      </c>
      <c r="D1691" s="1014" t="s">
        <v>2531</v>
      </c>
      <c r="E1691" s="1014" t="s">
        <v>11</v>
      </c>
      <c r="F1691" s="1015">
        <v>40450</v>
      </c>
      <c r="G1691" s="1014" t="s">
        <v>283</v>
      </c>
      <c r="H1691" s="1010"/>
      <c r="I1691" s="1010"/>
      <c r="J1691" s="1010"/>
      <c r="K1691" s="1014" t="s">
        <v>283</v>
      </c>
      <c r="L1691" s="1010">
        <v>18000000</v>
      </c>
      <c r="M1691" s="1010"/>
      <c r="N1691" s="1011">
        <v>18000</v>
      </c>
      <c r="O1691" s="1010">
        <v>1000</v>
      </c>
      <c r="P1691" s="1010"/>
      <c r="Q1691" s="1010"/>
      <c r="R1691" s="1010"/>
      <c r="S1691" s="1011"/>
    </row>
    <row r="1692" spans="1:19">
      <c r="A1692" s="1014" t="s">
        <v>8</v>
      </c>
      <c r="B1692" s="1014" t="s">
        <v>283</v>
      </c>
      <c r="C1692" s="1014" t="s">
        <v>2530</v>
      </c>
      <c r="D1692" s="1014" t="s">
        <v>2531</v>
      </c>
      <c r="E1692" s="1014" t="s">
        <v>11</v>
      </c>
      <c r="F1692" s="1015">
        <v>41486</v>
      </c>
      <c r="G1692" s="1014" t="s">
        <v>283</v>
      </c>
      <c r="H1692" s="1010"/>
      <c r="I1692" s="1010"/>
      <c r="J1692" s="1010"/>
      <c r="K1692" s="1014" t="s">
        <v>283</v>
      </c>
      <c r="L1692" s="1010"/>
      <c r="M1692" s="1010"/>
      <c r="N1692" s="1011"/>
      <c r="O1692" s="1010"/>
      <c r="P1692" s="1010"/>
      <c r="Q1692" s="1010"/>
      <c r="R1692" s="1010">
        <v>50000</v>
      </c>
      <c r="S1692" s="1011">
        <v>137966</v>
      </c>
    </row>
    <row r="1693" spans="1:19">
      <c r="A1693" s="1014" t="s">
        <v>2532</v>
      </c>
      <c r="B1693" s="1014" t="s">
        <v>902</v>
      </c>
      <c r="C1693" s="1014" t="s">
        <v>2533</v>
      </c>
      <c r="D1693" s="1014" t="s">
        <v>1613</v>
      </c>
      <c r="E1693" s="1014" t="s">
        <v>1000</v>
      </c>
      <c r="F1693" s="1015">
        <v>39864</v>
      </c>
      <c r="G1693" s="1014" t="s">
        <v>285</v>
      </c>
      <c r="H1693" s="1010">
        <v>12500000</v>
      </c>
      <c r="I1693" s="1010">
        <v>0</v>
      </c>
      <c r="J1693" s="1010">
        <v>14888679.859999999</v>
      </c>
      <c r="K1693" s="1014" t="s">
        <v>1198</v>
      </c>
      <c r="L1693" s="1010"/>
      <c r="M1693" s="1010"/>
      <c r="N1693" s="1011"/>
      <c r="O1693" s="1010"/>
      <c r="P1693" s="1010"/>
      <c r="Q1693" s="1010"/>
      <c r="R1693" s="1010"/>
      <c r="S1693" s="1011"/>
    </row>
    <row r="1694" spans="1:19">
      <c r="A1694" s="1014" t="s">
        <v>2532</v>
      </c>
      <c r="B1694" s="1014" t="s">
        <v>283</v>
      </c>
      <c r="C1694" s="1014" t="s">
        <v>2533</v>
      </c>
      <c r="D1694" s="1014" t="s">
        <v>1613</v>
      </c>
      <c r="E1694" s="1014" t="s">
        <v>1000</v>
      </c>
      <c r="F1694" s="1015">
        <v>40808</v>
      </c>
      <c r="G1694" s="1014" t="s">
        <v>283</v>
      </c>
      <c r="H1694" s="1010"/>
      <c r="I1694" s="1010"/>
      <c r="J1694" s="1010"/>
      <c r="K1694" s="1014" t="s">
        <v>283</v>
      </c>
      <c r="L1694" s="1010">
        <v>12500000</v>
      </c>
      <c r="M1694" s="1010"/>
      <c r="N1694" s="1011">
        <v>12500</v>
      </c>
      <c r="O1694" s="1010">
        <v>1000</v>
      </c>
      <c r="P1694" s="1010"/>
      <c r="Q1694" s="1010"/>
      <c r="R1694" s="1010">
        <v>625000</v>
      </c>
      <c r="S1694" s="1011">
        <v>625</v>
      </c>
    </row>
    <row r="1695" spans="1:19">
      <c r="A1695" s="1014" t="s">
        <v>2534</v>
      </c>
      <c r="B1695" s="1014" t="s">
        <v>921</v>
      </c>
      <c r="C1695" s="1014" t="s">
        <v>2535</v>
      </c>
      <c r="D1695" s="1014" t="s">
        <v>2536</v>
      </c>
      <c r="E1695" s="1014" t="s">
        <v>1093</v>
      </c>
      <c r="F1695" s="1015">
        <v>39934</v>
      </c>
      <c r="G1695" s="1014" t="s">
        <v>924</v>
      </c>
      <c r="H1695" s="1010">
        <v>10750000</v>
      </c>
      <c r="I1695" s="1010">
        <v>0</v>
      </c>
      <c r="J1695" s="1010">
        <v>14543635.130000001</v>
      </c>
      <c r="K1695" s="1014" t="s">
        <v>900</v>
      </c>
      <c r="L1695" s="1010"/>
      <c r="M1695" s="1010"/>
      <c r="N1695" s="1011"/>
      <c r="O1695" s="1010"/>
      <c r="P1695" s="1010"/>
      <c r="Q1695" s="1010"/>
      <c r="R1695" s="1010"/>
      <c r="S1695" s="1011"/>
    </row>
    <row r="1696" spans="1:19">
      <c r="A1696" s="1014" t="s">
        <v>2534</v>
      </c>
      <c r="B1696" s="1014" t="s">
        <v>283</v>
      </c>
      <c r="C1696" s="1014" t="s">
        <v>2535</v>
      </c>
      <c r="D1696" s="1014" t="s">
        <v>2536</v>
      </c>
      <c r="E1696" s="1014" t="s">
        <v>1093</v>
      </c>
      <c r="F1696" s="1015">
        <v>41449</v>
      </c>
      <c r="G1696" s="1014" t="s">
        <v>283</v>
      </c>
      <c r="H1696" s="1010"/>
      <c r="I1696" s="1010"/>
      <c r="J1696" s="1010"/>
      <c r="K1696" s="1014" t="s">
        <v>283</v>
      </c>
      <c r="L1696" s="1010">
        <v>10750000</v>
      </c>
      <c r="M1696" s="1010"/>
      <c r="N1696" s="1011">
        <v>10750000</v>
      </c>
      <c r="O1696" s="1010">
        <v>1.16601</v>
      </c>
      <c r="P1696" s="1010"/>
      <c r="Q1696" s="1010">
        <v>1784607.5</v>
      </c>
      <c r="R1696" s="1010">
        <v>720368.55</v>
      </c>
      <c r="S1696" s="1011">
        <v>538000</v>
      </c>
    </row>
    <row r="1697" spans="1:19">
      <c r="A1697" s="1014" t="s">
        <v>2534</v>
      </c>
      <c r="B1697" s="1014" t="s">
        <v>283</v>
      </c>
      <c r="C1697" s="1014" t="s">
        <v>2535</v>
      </c>
      <c r="D1697" s="1014" t="s">
        <v>2536</v>
      </c>
      <c r="E1697" s="1014" t="s">
        <v>1093</v>
      </c>
      <c r="F1697" s="1015">
        <v>41481</v>
      </c>
      <c r="G1697" s="1014" t="s">
        <v>283</v>
      </c>
      <c r="H1697" s="1010"/>
      <c r="I1697" s="1010"/>
      <c r="J1697" s="1010"/>
      <c r="K1697" s="1014" t="s">
        <v>283</v>
      </c>
      <c r="L1697" s="1010"/>
      <c r="M1697" s="1010">
        <v>-125346.08</v>
      </c>
      <c r="N1697" s="1011"/>
      <c r="O1697" s="1010"/>
      <c r="P1697" s="1010"/>
      <c r="Q1697" s="1010"/>
      <c r="R1697" s="1010"/>
      <c r="S1697" s="1011"/>
    </row>
    <row r="1698" spans="1:19">
      <c r="A1698" s="1014" t="s">
        <v>2537</v>
      </c>
      <c r="B1698" s="1014"/>
      <c r="C1698" s="1014" t="s">
        <v>2538</v>
      </c>
      <c r="D1698" s="1014" t="s">
        <v>968</v>
      </c>
      <c r="E1698" s="1014" t="s">
        <v>969</v>
      </c>
      <c r="F1698" s="1015">
        <v>39773</v>
      </c>
      <c r="G1698" s="1014" t="s">
        <v>284</v>
      </c>
      <c r="H1698" s="1010">
        <v>23393000</v>
      </c>
      <c r="I1698" s="1010">
        <v>0</v>
      </c>
      <c r="J1698" s="1010">
        <v>27435463.850000001</v>
      </c>
      <c r="K1698" s="1014" t="s">
        <v>900</v>
      </c>
      <c r="L1698" s="1010"/>
      <c r="M1698" s="1010"/>
      <c r="N1698" s="1011"/>
      <c r="O1698" s="1010"/>
      <c r="P1698" s="1010"/>
      <c r="Q1698" s="1010"/>
      <c r="R1698" s="1010"/>
      <c r="S1698" s="1011"/>
    </row>
    <row r="1699" spans="1:19">
      <c r="A1699" s="1014" t="s">
        <v>2537</v>
      </c>
      <c r="B1699" s="1014" t="s">
        <v>283</v>
      </c>
      <c r="C1699" s="1014" t="s">
        <v>2538</v>
      </c>
      <c r="D1699" s="1014" t="s">
        <v>968</v>
      </c>
      <c r="E1699" s="1014" t="s">
        <v>969</v>
      </c>
      <c r="F1699" s="1015">
        <v>41542</v>
      </c>
      <c r="G1699" s="1014" t="s">
        <v>283</v>
      </c>
      <c r="H1699" s="1010"/>
      <c r="I1699" s="1010"/>
      <c r="J1699" s="1010"/>
      <c r="K1699" s="1014" t="s">
        <v>283</v>
      </c>
      <c r="L1699" s="1010">
        <v>23367267.699999999</v>
      </c>
      <c r="M1699" s="1010"/>
      <c r="N1699" s="1011">
        <v>23393</v>
      </c>
      <c r="O1699" s="1010">
        <v>998.9</v>
      </c>
      <c r="P1699" s="1010">
        <v>-25732.3</v>
      </c>
      <c r="Q1699" s="1010"/>
      <c r="R1699" s="1010"/>
      <c r="S1699" s="1011"/>
    </row>
    <row r="1700" spans="1:19">
      <c r="A1700" s="1014" t="s">
        <v>2537</v>
      </c>
      <c r="B1700" s="1014" t="s">
        <v>283</v>
      </c>
      <c r="C1700" s="1014" t="s">
        <v>2538</v>
      </c>
      <c r="D1700" s="1014" t="s">
        <v>968</v>
      </c>
      <c r="E1700" s="1014" t="s">
        <v>969</v>
      </c>
      <c r="F1700" s="1015">
        <v>41576</v>
      </c>
      <c r="G1700" s="1014" t="s">
        <v>283</v>
      </c>
      <c r="H1700" s="1010"/>
      <c r="I1700" s="1010"/>
      <c r="J1700" s="1010"/>
      <c r="K1700" s="1014" t="s">
        <v>283</v>
      </c>
      <c r="L1700" s="1010"/>
      <c r="M1700" s="1010">
        <v>-233672.68</v>
      </c>
      <c r="N1700" s="1011"/>
      <c r="O1700" s="1010"/>
      <c r="P1700" s="1010"/>
      <c r="Q1700" s="1010"/>
      <c r="R1700" s="1010"/>
      <c r="S1700" s="1011"/>
    </row>
    <row r="1701" spans="1:19">
      <c r="A1701" s="1014" t="s">
        <v>2537</v>
      </c>
      <c r="B1701" s="1014" t="s">
        <v>283</v>
      </c>
      <c r="C1701" s="1014" t="s">
        <v>2538</v>
      </c>
      <c r="D1701" s="1014" t="s">
        <v>968</v>
      </c>
      <c r="E1701" s="1014" t="s">
        <v>969</v>
      </c>
      <c r="F1701" s="1015">
        <v>43089</v>
      </c>
      <c r="G1701" s="1014" t="s">
        <v>283</v>
      </c>
      <c r="H1701" s="1010"/>
      <c r="I1701" s="1010"/>
      <c r="J1701" s="1010"/>
      <c r="K1701" s="1014" t="s">
        <v>283</v>
      </c>
      <c r="L1701" s="1010"/>
      <c r="M1701" s="1010"/>
      <c r="N1701" s="1011"/>
      <c r="O1701" s="1010"/>
      <c r="P1701" s="1010"/>
      <c r="Q1701" s="1010"/>
      <c r="R1701" s="1010">
        <v>520000</v>
      </c>
      <c r="S1701" s="1011">
        <v>556976</v>
      </c>
    </row>
    <row r="1702" spans="1:19">
      <c r="A1702" s="1014" t="s">
        <v>2539</v>
      </c>
      <c r="B1702" s="1014" t="s">
        <v>858</v>
      </c>
      <c r="C1702" s="1014" t="s">
        <v>2540</v>
      </c>
      <c r="D1702" s="1014" t="s">
        <v>2541</v>
      </c>
      <c r="E1702" s="1014" t="s">
        <v>969</v>
      </c>
      <c r="F1702" s="1015">
        <v>39822</v>
      </c>
      <c r="G1702" s="1014" t="s">
        <v>284</v>
      </c>
      <c r="H1702" s="1010">
        <v>25000000</v>
      </c>
      <c r="I1702" s="1010">
        <v>0</v>
      </c>
      <c r="J1702" s="1010">
        <v>25358333.329999998</v>
      </c>
      <c r="K1702" s="1014" t="s">
        <v>1198</v>
      </c>
      <c r="L1702" s="1010"/>
      <c r="M1702" s="1010"/>
      <c r="N1702" s="1011"/>
      <c r="O1702" s="1010"/>
      <c r="P1702" s="1010"/>
      <c r="Q1702" s="1010"/>
      <c r="R1702" s="1010"/>
      <c r="S1702" s="1011"/>
    </row>
    <row r="1703" spans="1:19">
      <c r="A1703" s="1014" t="s">
        <v>2539</v>
      </c>
      <c r="B1703" s="1014" t="s">
        <v>283</v>
      </c>
      <c r="C1703" s="1014" t="s">
        <v>2540</v>
      </c>
      <c r="D1703" s="1014" t="s">
        <v>2541</v>
      </c>
      <c r="E1703" s="1014" t="s">
        <v>969</v>
      </c>
      <c r="F1703" s="1015">
        <v>39918</v>
      </c>
      <c r="G1703" s="1014" t="s">
        <v>283</v>
      </c>
      <c r="H1703" s="1010"/>
      <c r="I1703" s="1010"/>
      <c r="J1703" s="1010"/>
      <c r="K1703" s="1014" t="s">
        <v>283</v>
      </c>
      <c r="L1703" s="1010">
        <v>25000000</v>
      </c>
      <c r="M1703" s="1010"/>
      <c r="N1703" s="1011">
        <v>25000</v>
      </c>
      <c r="O1703" s="1010">
        <v>1000</v>
      </c>
      <c r="P1703" s="1010"/>
      <c r="Q1703" s="1010"/>
      <c r="R1703" s="1010"/>
      <c r="S1703" s="1011"/>
    </row>
    <row r="1704" spans="1:19">
      <c r="A1704" s="1014" t="s">
        <v>2539</v>
      </c>
      <c r="B1704" s="1014" t="s">
        <v>283</v>
      </c>
      <c r="C1704" s="1014" t="s">
        <v>2540</v>
      </c>
      <c r="D1704" s="1014" t="s">
        <v>2541</v>
      </c>
      <c r="E1704" s="1014" t="s">
        <v>969</v>
      </c>
      <c r="F1704" s="1015">
        <v>40863</v>
      </c>
      <c r="G1704" s="1014" t="s">
        <v>283</v>
      </c>
      <c r="H1704" s="1010"/>
      <c r="I1704" s="1010"/>
      <c r="J1704" s="1010"/>
      <c r="K1704" s="1014" t="s">
        <v>283</v>
      </c>
      <c r="L1704" s="1010"/>
      <c r="M1704" s="1010"/>
      <c r="N1704" s="1011"/>
      <c r="O1704" s="1010"/>
      <c r="P1704" s="1010"/>
      <c r="Q1704" s="1010"/>
      <c r="R1704" s="1010">
        <v>25000</v>
      </c>
      <c r="S1704" s="1011">
        <v>172970</v>
      </c>
    </row>
    <row r="1705" spans="1:19">
      <c r="A1705" s="1014" t="s">
        <v>2542</v>
      </c>
      <c r="B1705" s="1014" t="s">
        <v>1596</v>
      </c>
      <c r="C1705" s="1014" t="s">
        <v>2543</v>
      </c>
      <c r="D1705" s="1014" t="s">
        <v>1365</v>
      </c>
      <c r="E1705" s="1014" t="s">
        <v>166</v>
      </c>
      <c r="F1705" s="1015">
        <v>39990</v>
      </c>
      <c r="G1705" s="1014" t="s">
        <v>924</v>
      </c>
      <c r="H1705" s="1010">
        <v>1700000</v>
      </c>
      <c r="I1705" s="1010">
        <v>0</v>
      </c>
      <c r="J1705" s="1010">
        <v>1994587.59</v>
      </c>
      <c r="K1705" s="1014" t="s">
        <v>1198</v>
      </c>
      <c r="L1705" s="1010"/>
      <c r="M1705" s="1010"/>
      <c r="N1705" s="1011"/>
      <c r="O1705" s="1010"/>
      <c r="P1705" s="1010"/>
      <c r="Q1705" s="1010"/>
      <c r="R1705" s="1010"/>
      <c r="S1705" s="1011"/>
    </row>
    <row r="1706" spans="1:19">
      <c r="A1706" s="1014" t="s">
        <v>2542</v>
      </c>
      <c r="B1706" s="1014" t="s">
        <v>283</v>
      </c>
      <c r="C1706" s="1014" t="s">
        <v>2543</v>
      </c>
      <c r="D1706" s="1014" t="s">
        <v>1365</v>
      </c>
      <c r="E1706" s="1014" t="s">
        <v>166</v>
      </c>
      <c r="F1706" s="1015">
        <v>40527</v>
      </c>
      <c r="G1706" s="1014" t="s">
        <v>283</v>
      </c>
      <c r="H1706" s="1010"/>
      <c r="I1706" s="1010"/>
      <c r="J1706" s="1010"/>
      <c r="K1706" s="1014" t="s">
        <v>283</v>
      </c>
      <c r="L1706" s="1010">
        <v>1700000</v>
      </c>
      <c r="M1706" s="1010"/>
      <c r="N1706" s="1011">
        <v>1700000</v>
      </c>
      <c r="O1706" s="1010">
        <v>1</v>
      </c>
      <c r="P1706" s="1010"/>
      <c r="Q1706" s="1010"/>
      <c r="R1706" s="1010">
        <v>85000</v>
      </c>
      <c r="S1706" s="1011">
        <v>85000</v>
      </c>
    </row>
    <row r="1707" spans="1:19">
      <c r="A1707" s="1014" t="s">
        <v>2544</v>
      </c>
      <c r="B1707" s="1014" t="s">
        <v>858</v>
      </c>
      <c r="C1707" s="1014" t="s">
        <v>2545</v>
      </c>
      <c r="D1707" s="1014" t="s">
        <v>286</v>
      </c>
      <c r="E1707" s="1014" t="s">
        <v>56</v>
      </c>
      <c r="F1707" s="1015">
        <v>39794</v>
      </c>
      <c r="G1707" s="1014" t="s">
        <v>284</v>
      </c>
      <c r="H1707" s="1010">
        <v>120000000</v>
      </c>
      <c r="I1707" s="1010">
        <v>0</v>
      </c>
      <c r="J1707" s="1010">
        <v>132967606.41</v>
      </c>
      <c r="K1707" s="1014" t="s">
        <v>1198</v>
      </c>
      <c r="L1707" s="1010"/>
      <c r="M1707" s="1010"/>
      <c r="N1707" s="1011"/>
      <c r="O1707" s="1010"/>
      <c r="P1707" s="1010"/>
      <c r="Q1707" s="1010"/>
      <c r="R1707" s="1010"/>
      <c r="S1707" s="1011"/>
    </row>
    <row r="1708" spans="1:19">
      <c r="A1708" s="1014" t="s">
        <v>2544</v>
      </c>
      <c r="B1708" s="1014" t="s">
        <v>283</v>
      </c>
      <c r="C1708" s="1014" t="s">
        <v>2545</v>
      </c>
      <c r="D1708" s="1014" t="s">
        <v>286</v>
      </c>
      <c r="E1708" s="1014" t="s">
        <v>56</v>
      </c>
      <c r="F1708" s="1015">
        <v>39903</v>
      </c>
      <c r="G1708" s="1014" t="s">
        <v>283</v>
      </c>
      <c r="H1708" s="1010"/>
      <c r="I1708" s="1010"/>
      <c r="J1708" s="1010"/>
      <c r="K1708" s="1014" t="s">
        <v>283</v>
      </c>
      <c r="L1708" s="1010">
        <v>120000000</v>
      </c>
      <c r="M1708" s="1010"/>
      <c r="N1708" s="1011">
        <v>120000</v>
      </c>
      <c r="O1708" s="1010">
        <v>1000</v>
      </c>
      <c r="P1708" s="1010"/>
      <c r="Q1708" s="1010"/>
      <c r="R1708" s="1010"/>
      <c r="S1708" s="1011"/>
    </row>
    <row r="1709" spans="1:19">
      <c r="A1709" s="1014" t="s">
        <v>2544</v>
      </c>
      <c r="B1709" s="1014" t="s">
        <v>283</v>
      </c>
      <c r="C1709" s="1014" t="s">
        <v>2545</v>
      </c>
      <c r="D1709" s="1014" t="s">
        <v>286</v>
      </c>
      <c r="E1709" s="1014" t="s">
        <v>56</v>
      </c>
      <c r="F1709" s="1015">
        <v>40253</v>
      </c>
      <c r="G1709" s="1014" t="s">
        <v>283</v>
      </c>
      <c r="H1709" s="1010"/>
      <c r="I1709" s="1010"/>
      <c r="J1709" s="1010"/>
      <c r="K1709" s="1014" t="s">
        <v>283</v>
      </c>
      <c r="L1709" s="1010"/>
      <c r="M1709" s="1010"/>
      <c r="N1709" s="1011"/>
      <c r="O1709" s="1010"/>
      <c r="P1709" s="1010"/>
      <c r="Q1709" s="1010"/>
      <c r="R1709" s="1010">
        <v>11150939.74</v>
      </c>
      <c r="S1709" s="1011">
        <v>595829</v>
      </c>
    </row>
    <row r="1710" spans="1:19">
      <c r="A1710" s="1014" t="s">
        <v>2546</v>
      </c>
      <c r="B1710" s="1014" t="s">
        <v>858</v>
      </c>
      <c r="C1710" s="1014" t="s">
        <v>2547</v>
      </c>
      <c r="D1710" s="1014" t="s">
        <v>2548</v>
      </c>
      <c r="E1710" s="1014" t="s">
        <v>83</v>
      </c>
      <c r="F1710" s="1015">
        <v>39829</v>
      </c>
      <c r="G1710" s="1014" t="s">
        <v>284</v>
      </c>
      <c r="H1710" s="1010">
        <v>7414000</v>
      </c>
      <c r="I1710" s="1010">
        <v>0</v>
      </c>
      <c r="J1710" s="1010">
        <v>7816685.5499999998</v>
      </c>
      <c r="K1710" s="1014" t="s">
        <v>1198</v>
      </c>
      <c r="L1710" s="1010"/>
      <c r="M1710" s="1010"/>
      <c r="N1710" s="1011"/>
      <c r="O1710" s="1010"/>
      <c r="P1710" s="1010"/>
      <c r="Q1710" s="1010"/>
      <c r="R1710" s="1010"/>
      <c r="S1710" s="1011"/>
    </row>
    <row r="1711" spans="1:19">
      <c r="A1711" s="1014" t="s">
        <v>2546</v>
      </c>
      <c r="B1711" s="1014" t="s">
        <v>283</v>
      </c>
      <c r="C1711" s="1014" t="s">
        <v>2547</v>
      </c>
      <c r="D1711" s="1014" t="s">
        <v>2548</v>
      </c>
      <c r="E1711" s="1014" t="s">
        <v>83</v>
      </c>
      <c r="F1711" s="1015">
        <v>39953</v>
      </c>
      <c r="G1711" s="1014" t="s">
        <v>283</v>
      </c>
      <c r="H1711" s="1010"/>
      <c r="I1711" s="1010"/>
      <c r="J1711" s="1010"/>
      <c r="K1711" s="1014" t="s">
        <v>283</v>
      </c>
      <c r="L1711" s="1010">
        <v>7414000</v>
      </c>
      <c r="M1711" s="1010"/>
      <c r="N1711" s="1011">
        <v>7414</v>
      </c>
      <c r="O1711" s="1010">
        <v>1000</v>
      </c>
      <c r="P1711" s="1010"/>
      <c r="Q1711" s="1010"/>
      <c r="R1711" s="1010"/>
      <c r="S1711" s="1011"/>
    </row>
    <row r="1712" spans="1:19">
      <c r="A1712" s="1014" t="s">
        <v>2546</v>
      </c>
      <c r="B1712" s="1014" t="s">
        <v>283</v>
      </c>
      <c r="C1712" s="1014" t="s">
        <v>2547</v>
      </c>
      <c r="D1712" s="1014" t="s">
        <v>2548</v>
      </c>
      <c r="E1712" s="1014" t="s">
        <v>83</v>
      </c>
      <c r="F1712" s="1015">
        <v>39988</v>
      </c>
      <c r="G1712" s="1014" t="s">
        <v>283</v>
      </c>
      <c r="H1712" s="1010"/>
      <c r="I1712" s="1010"/>
      <c r="J1712" s="1010"/>
      <c r="K1712" s="1014" t="s">
        <v>283</v>
      </c>
      <c r="L1712" s="1010"/>
      <c r="M1712" s="1010"/>
      <c r="N1712" s="1011"/>
      <c r="O1712" s="1010"/>
      <c r="P1712" s="1010"/>
      <c r="Q1712" s="1010"/>
      <c r="R1712" s="1010">
        <v>275000</v>
      </c>
      <c r="S1712" s="1011">
        <v>163065</v>
      </c>
    </row>
    <row r="1713" spans="1:19">
      <c r="A1713" s="1014" t="s">
        <v>2549</v>
      </c>
      <c r="B1713" s="1014" t="s">
        <v>2974</v>
      </c>
      <c r="C1713" s="1014" t="s">
        <v>2550</v>
      </c>
      <c r="D1713" s="1014" t="s">
        <v>2551</v>
      </c>
      <c r="E1713" s="1014" t="s">
        <v>6</v>
      </c>
      <c r="F1713" s="1015">
        <v>39864</v>
      </c>
      <c r="G1713" s="1014" t="s">
        <v>285</v>
      </c>
      <c r="H1713" s="1010">
        <v>8653000</v>
      </c>
      <c r="I1713" s="1010">
        <v>0</v>
      </c>
      <c r="J1713" s="1010">
        <v>497164</v>
      </c>
      <c r="K1713" s="1014" t="s">
        <v>1101</v>
      </c>
      <c r="L1713" s="1010"/>
      <c r="M1713" s="1010"/>
      <c r="N1713" s="1011"/>
      <c r="O1713" s="1010"/>
      <c r="P1713" s="1010"/>
      <c r="Q1713" s="1010"/>
      <c r="R1713" s="1010"/>
      <c r="S1713" s="1011"/>
    </row>
    <row r="1714" spans="1:19">
      <c r="A1714" s="1014" t="s">
        <v>2549</v>
      </c>
      <c r="B1714" s="1014" t="s">
        <v>283</v>
      </c>
      <c r="C1714" s="1014" t="s">
        <v>2550</v>
      </c>
      <c r="D1714" s="1014" t="s">
        <v>2551</v>
      </c>
      <c r="E1714" s="1014" t="s">
        <v>6</v>
      </c>
      <c r="F1714" s="1015">
        <v>40410</v>
      </c>
      <c r="G1714" s="1014" t="s">
        <v>283</v>
      </c>
      <c r="H1714" s="1010"/>
      <c r="I1714" s="1010"/>
      <c r="J1714" s="1010"/>
      <c r="K1714" s="1014" t="s">
        <v>283</v>
      </c>
      <c r="L1714" s="1010"/>
      <c r="M1714" s="1010"/>
      <c r="N1714" s="1011"/>
      <c r="O1714" s="1010"/>
      <c r="P1714" s="1010">
        <v>-8653000</v>
      </c>
      <c r="Q1714" s="1010"/>
      <c r="R1714" s="1010"/>
      <c r="S1714" s="1011"/>
    </row>
    <row r="1715" spans="1:19">
      <c r="A1715" s="1014" t="s">
        <v>2552</v>
      </c>
      <c r="B1715" s="1014" t="s">
        <v>907</v>
      </c>
      <c r="C1715" s="1014" t="s">
        <v>2553</v>
      </c>
      <c r="D1715" s="1014" t="s">
        <v>2554</v>
      </c>
      <c r="E1715" s="1014" t="s">
        <v>105</v>
      </c>
      <c r="F1715" s="1015">
        <v>39822</v>
      </c>
      <c r="G1715" s="1014" t="s">
        <v>285</v>
      </c>
      <c r="H1715" s="1010">
        <v>3070000</v>
      </c>
      <c r="I1715" s="1010">
        <v>0</v>
      </c>
      <c r="J1715" s="1010">
        <v>3575224.44</v>
      </c>
      <c r="K1715" s="1014" t="s">
        <v>900</v>
      </c>
      <c r="L1715" s="1010"/>
      <c r="M1715" s="1010"/>
      <c r="N1715" s="1011"/>
      <c r="O1715" s="1010"/>
      <c r="P1715" s="1010"/>
      <c r="Q1715" s="1010"/>
      <c r="R1715" s="1010"/>
      <c r="S1715" s="1011"/>
    </row>
    <row r="1716" spans="1:19">
      <c r="A1716" s="1014" t="s">
        <v>2552</v>
      </c>
      <c r="B1716" s="1014" t="s">
        <v>283</v>
      </c>
      <c r="C1716" s="1014" t="s">
        <v>2553</v>
      </c>
      <c r="D1716" s="1014" t="s">
        <v>2554</v>
      </c>
      <c r="E1716" s="1014" t="s">
        <v>105</v>
      </c>
      <c r="F1716" s="1015">
        <v>41226</v>
      </c>
      <c r="G1716" s="1014" t="s">
        <v>283</v>
      </c>
      <c r="H1716" s="1010"/>
      <c r="I1716" s="1010"/>
      <c r="J1716" s="1010"/>
      <c r="K1716" s="1014" t="s">
        <v>283</v>
      </c>
      <c r="L1716" s="1010">
        <v>2832412.7</v>
      </c>
      <c r="M1716" s="1010"/>
      <c r="N1716" s="1011">
        <v>3070</v>
      </c>
      <c r="O1716" s="1010">
        <v>922.61</v>
      </c>
      <c r="P1716" s="1010">
        <v>-237587.3</v>
      </c>
      <c r="Q1716" s="1010"/>
      <c r="R1716" s="1010">
        <v>124412.34</v>
      </c>
      <c r="S1716" s="1011">
        <v>154</v>
      </c>
    </row>
    <row r="1717" spans="1:19">
      <c r="A1717" s="1014" t="s">
        <v>2552</v>
      </c>
      <c r="B1717" s="1014" t="s">
        <v>283</v>
      </c>
      <c r="C1717" s="1014" t="s">
        <v>2553</v>
      </c>
      <c r="D1717" s="1014" t="s">
        <v>2554</v>
      </c>
      <c r="E1717" s="1014" t="s">
        <v>105</v>
      </c>
      <c r="F1717" s="1015">
        <v>41285</v>
      </c>
      <c r="G1717" s="1014" t="s">
        <v>283</v>
      </c>
      <c r="H1717" s="1010"/>
      <c r="I1717" s="1010"/>
      <c r="J1717" s="1010"/>
      <c r="K1717" s="1014" t="s">
        <v>283</v>
      </c>
      <c r="L1717" s="1010"/>
      <c r="M1717" s="1010">
        <v>-25000</v>
      </c>
      <c r="N1717" s="1011"/>
      <c r="O1717" s="1010"/>
      <c r="P1717" s="1010"/>
      <c r="Q1717" s="1010"/>
      <c r="R1717" s="1010"/>
      <c r="S1717" s="1011"/>
    </row>
    <row r="1718" spans="1:19">
      <c r="A1718" s="1014" t="s">
        <v>2555</v>
      </c>
      <c r="B1718" s="1014"/>
      <c r="C1718" s="1014" t="s">
        <v>2556</v>
      </c>
      <c r="D1718" s="1014" t="s">
        <v>1043</v>
      </c>
      <c r="E1718" s="1014" t="s">
        <v>11</v>
      </c>
      <c r="F1718" s="1015">
        <v>39787</v>
      </c>
      <c r="G1718" s="1014" t="s">
        <v>284</v>
      </c>
      <c r="H1718" s="1010">
        <v>347000000</v>
      </c>
      <c r="I1718" s="1010">
        <v>0</v>
      </c>
      <c r="J1718" s="1010">
        <v>146965329.86000001</v>
      </c>
      <c r="K1718" s="1014" t="s">
        <v>900</v>
      </c>
      <c r="L1718" s="1010"/>
      <c r="M1718" s="1010"/>
      <c r="N1718" s="1011"/>
      <c r="O1718" s="1010"/>
      <c r="P1718" s="1010"/>
      <c r="Q1718" s="1010"/>
      <c r="R1718" s="1010"/>
      <c r="S1718" s="1011"/>
    </row>
    <row r="1719" spans="1:19">
      <c r="A1719" s="1014" t="s">
        <v>2555</v>
      </c>
      <c r="B1719" s="1014" t="s">
        <v>283</v>
      </c>
      <c r="C1719" s="1014" t="s">
        <v>2556</v>
      </c>
      <c r="D1719" s="1014" t="s">
        <v>1043</v>
      </c>
      <c r="E1719" s="1014" t="s">
        <v>11</v>
      </c>
      <c r="F1719" s="1015">
        <v>40451</v>
      </c>
      <c r="G1719" s="1014" t="s">
        <v>283</v>
      </c>
      <c r="H1719" s="1010"/>
      <c r="I1719" s="1010"/>
      <c r="J1719" s="1010"/>
      <c r="K1719" s="1014" t="s">
        <v>283</v>
      </c>
      <c r="L1719" s="1010">
        <v>130179218.75</v>
      </c>
      <c r="M1719" s="1010"/>
      <c r="N1719" s="1011">
        <v>130179.21875</v>
      </c>
      <c r="O1719" s="1010">
        <v>1000</v>
      </c>
      <c r="P1719" s="1010">
        <v>-216820781.25</v>
      </c>
      <c r="Q1719" s="1010"/>
      <c r="R1719" s="1010">
        <v>400000</v>
      </c>
      <c r="S1719" s="1011">
        <v>10106796</v>
      </c>
    </row>
    <row r="1720" spans="1:19">
      <c r="A1720" s="1014" t="s">
        <v>2557</v>
      </c>
      <c r="B1720" s="1014" t="s">
        <v>907</v>
      </c>
      <c r="C1720" s="1014" t="s">
        <v>2558</v>
      </c>
      <c r="D1720" s="1014" t="s">
        <v>2559</v>
      </c>
      <c r="E1720" s="1014" t="s">
        <v>19</v>
      </c>
      <c r="F1720" s="1015">
        <v>40011</v>
      </c>
      <c r="G1720" s="1014" t="s">
        <v>285</v>
      </c>
      <c r="H1720" s="1010">
        <v>12900000</v>
      </c>
      <c r="I1720" s="1010">
        <v>0</v>
      </c>
      <c r="J1720" s="1010">
        <v>13109014.25</v>
      </c>
      <c r="K1720" s="1014" t="s">
        <v>900</v>
      </c>
      <c r="L1720" s="1010"/>
      <c r="M1720" s="1010"/>
      <c r="N1720" s="1011"/>
      <c r="O1720" s="1010"/>
      <c r="P1720" s="1010"/>
      <c r="Q1720" s="1010"/>
      <c r="R1720" s="1010"/>
      <c r="S1720" s="1011"/>
    </row>
    <row r="1721" spans="1:19">
      <c r="A1721" s="1014" t="s">
        <v>2557</v>
      </c>
      <c r="B1721" s="1014" t="s">
        <v>283</v>
      </c>
      <c r="C1721" s="1014" t="s">
        <v>2558</v>
      </c>
      <c r="D1721" s="1014" t="s">
        <v>2559</v>
      </c>
      <c r="E1721" s="1014" t="s">
        <v>19</v>
      </c>
      <c r="F1721" s="1015">
        <v>41341</v>
      </c>
      <c r="G1721" s="1014" t="s">
        <v>283</v>
      </c>
      <c r="H1721" s="1010"/>
      <c r="I1721" s="1010"/>
      <c r="J1721" s="1010"/>
      <c r="K1721" s="1014" t="s">
        <v>283</v>
      </c>
      <c r="L1721" s="1010">
        <v>1814620</v>
      </c>
      <c r="M1721" s="1010"/>
      <c r="N1721" s="1011">
        <v>2000</v>
      </c>
      <c r="O1721" s="1010">
        <v>907.31</v>
      </c>
      <c r="P1721" s="1010">
        <v>-185380</v>
      </c>
      <c r="Q1721" s="1010"/>
      <c r="R1721" s="1010"/>
      <c r="S1721" s="1011"/>
    </row>
    <row r="1722" spans="1:19">
      <c r="A1722" s="1014" t="s">
        <v>2557</v>
      </c>
      <c r="B1722" s="1014" t="s">
        <v>283</v>
      </c>
      <c r="C1722" s="1014" t="s">
        <v>2558</v>
      </c>
      <c r="D1722" s="1014" t="s">
        <v>2559</v>
      </c>
      <c r="E1722" s="1014" t="s">
        <v>19</v>
      </c>
      <c r="F1722" s="1015">
        <v>41344</v>
      </c>
      <c r="G1722" s="1014" t="s">
        <v>283</v>
      </c>
      <c r="H1722" s="1010"/>
      <c r="I1722" s="1010"/>
      <c r="J1722" s="1010"/>
      <c r="K1722" s="1014" t="s">
        <v>283</v>
      </c>
      <c r="L1722" s="1010">
        <v>9889679</v>
      </c>
      <c r="M1722" s="1010"/>
      <c r="N1722" s="1011">
        <v>10900</v>
      </c>
      <c r="O1722" s="1010">
        <v>907.31</v>
      </c>
      <c r="P1722" s="1010">
        <v>-1010321</v>
      </c>
      <c r="Q1722" s="1010"/>
      <c r="R1722" s="1010">
        <v>588264.18999999994</v>
      </c>
      <c r="S1722" s="1011">
        <v>645</v>
      </c>
    </row>
    <row r="1723" spans="1:19">
      <c r="A1723" s="1014" t="s">
        <v>2557</v>
      </c>
      <c r="B1723" s="1014" t="s">
        <v>283</v>
      </c>
      <c r="C1723" s="1014" t="s">
        <v>2558</v>
      </c>
      <c r="D1723" s="1014" t="s">
        <v>2559</v>
      </c>
      <c r="E1723" s="1014" t="s">
        <v>19</v>
      </c>
      <c r="F1723" s="1015">
        <v>41373</v>
      </c>
      <c r="G1723" s="1014" t="s">
        <v>283</v>
      </c>
      <c r="H1723" s="1010"/>
      <c r="I1723" s="1010"/>
      <c r="J1723" s="1010"/>
      <c r="K1723" s="1014" t="s">
        <v>283</v>
      </c>
      <c r="L1723" s="1010"/>
      <c r="M1723" s="1010">
        <v>-117042.99</v>
      </c>
      <c r="N1723" s="1011"/>
      <c r="O1723" s="1010"/>
      <c r="P1723" s="1010"/>
      <c r="Q1723" s="1010"/>
      <c r="R1723" s="1010"/>
      <c r="S1723" s="1011"/>
    </row>
    <row r="1724" spans="1:19">
      <c r="A1724" s="1014" t="s">
        <v>39</v>
      </c>
      <c r="B1724" s="1014" t="s">
        <v>1196</v>
      </c>
      <c r="C1724" s="1014" t="s">
        <v>2560</v>
      </c>
      <c r="D1724" s="1014" t="s">
        <v>2561</v>
      </c>
      <c r="E1724" s="1014" t="s">
        <v>42</v>
      </c>
      <c r="F1724" s="1015">
        <v>39829</v>
      </c>
      <c r="G1724" s="1014" t="s">
        <v>7</v>
      </c>
      <c r="H1724" s="1010">
        <v>11000000</v>
      </c>
      <c r="I1724" s="1010">
        <v>0</v>
      </c>
      <c r="J1724" s="1010">
        <v>11855555.560000001</v>
      </c>
      <c r="K1724" s="1014" t="s">
        <v>1198</v>
      </c>
      <c r="L1724" s="1010"/>
      <c r="M1724" s="1010"/>
      <c r="N1724" s="1011"/>
      <c r="O1724" s="1010"/>
      <c r="P1724" s="1010"/>
      <c r="Q1724" s="1010"/>
      <c r="R1724" s="1010"/>
      <c r="S1724" s="1011"/>
    </row>
    <row r="1725" spans="1:19">
      <c r="A1725" s="1014" t="s">
        <v>39</v>
      </c>
      <c r="B1725" s="1014" t="s">
        <v>283</v>
      </c>
      <c r="C1725" s="1014" t="s">
        <v>2560</v>
      </c>
      <c r="D1725" s="1014" t="s">
        <v>2561</v>
      </c>
      <c r="E1725" s="1014" t="s">
        <v>42</v>
      </c>
      <c r="F1725" s="1015">
        <v>40396</v>
      </c>
      <c r="G1725" s="1014" t="s">
        <v>283</v>
      </c>
      <c r="H1725" s="1010"/>
      <c r="I1725" s="1010"/>
      <c r="J1725" s="1010"/>
      <c r="K1725" s="1014" t="s">
        <v>283</v>
      </c>
      <c r="L1725" s="1010">
        <v>11000000</v>
      </c>
      <c r="M1725" s="1010"/>
      <c r="N1725" s="1011">
        <v>11000</v>
      </c>
      <c r="O1725" s="1010">
        <v>1000</v>
      </c>
      <c r="P1725" s="1010"/>
      <c r="Q1725" s="1010"/>
      <c r="R1725" s="1010"/>
      <c r="S1725" s="1011"/>
    </row>
    <row r="1726" spans="1:19">
      <c r="A1726" s="1014" t="s">
        <v>2562</v>
      </c>
      <c r="B1726" s="1014"/>
      <c r="C1726" s="1014" t="s">
        <v>2563</v>
      </c>
      <c r="D1726" s="1014" t="s">
        <v>1057</v>
      </c>
      <c r="E1726" s="1014" t="s">
        <v>105</v>
      </c>
      <c r="F1726" s="1015">
        <v>39787</v>
      </c>
      <c r="G1726" s="1014" t="s">
        <v>284</v>
      </c>
      <c r="H1726" s="1010">
        <v>42750000</v>
      </c>
      <c r="I1726" s="1010">
        <v>0</v>
      </c>
      <c r="J1726" s="1010">
        <v>51088046.140000001</v>
      </c>
      <c r="K1726" s="1014" t="s">
        <v>1198</v>
      </c>
      <c r="L1726" s="1010"/>
      <c r="M1726" s="1010"/>
      <c r="N1726" s="1011"/>
      <c r="O1726" s="1010"/>
      <c r="P1726" s="1010"/>
      <c r="Q1726" s="1010"/>
      <c r="R1726" s="1010"/>
      <c r="S1726" s="1011"/>
    </row>
    <row r="1727" spans="1:19">
      <c r="A1727" s="1014" t="s">
        <v>2562</v>
      </c>
      <c r="B1727" s="1014" t="s">
        <v>283</v>
      </c>
      <c r="C1727" s="1014" t="s">
        <v>2563</v>
      </c>
      <c r="D1727" s="1014" t="s">
        <v>1057</v>
      </c>
      <c r="E1727" s="1014" t="s">
        <v>105</v>
      </c>
      <c r="F1727" s="1015">
        <v>41183</v>
      </c>
      <c r="G1727" s="1014" t="s">
        <v>283</v>
      </c>
      <c r="H1727" s="1010"/>
      <c r="I1727" s="1010"/>
      <c r="J1727" s="1010"/>
      <c r="K1727" s="1014" t="s">
        <v>283</v>
      </c>
      <c r="L1727" s="1010">
        <v>42750000</v>
      </c>
      <c r="M1727" s="1010"/>
      <c r="N1727" s="1011">
        <v>42750</v>
      </c>
      <c r="O1727" s="1010">
        <v>1000</v>
      </c>
      <c r="P1727" s="1010"/>
      <c r="Q1727" s="1010"/>
      <c r="R1727" s="1010"/>
      <c r="S1727" s="1011"/>
    </row>
    <row r="1728" spans="1:19">
      <c r="A1728" s="1014" t="s">
        <v>2564</v>
      </c>
      <c r="B1728" s="1014"/>
      <c r="C1728" s="1014" t="s">
        <v>2565</v>
      </c>
      <c r="D1728" s="1014" t="s">
        <v>1043</v>
      </c>
      <c r="E1728" s="1014" t="s">
        <v>11</v>
      </c>
      <c r="F1728" s="1015">
        <v>39871</v>
      </c>
      <c r="G1728" s="1014" t="s">
        <v>284</v>
      </c>
      <c r="H1728" s="1010">
        <v>17299000</v>
      </c>
      <c r="I1728" s="1010">
        <v>0</v>
      </c>
      <c r="J1728" s="1010">
        <v>19401361.890000001</v>
      </c>
      <c r="K1728" s="1014" t="s">
        <v>900</v>
      </c>
      <c r="L1728" s="1010"/>
      <c r="M1728" s="1010"/>
      <c r="N1728" s="1011"/>
      <c r="O1728" s="1010"/>
      <c r="P1728" s="1010"/>
      <c r="Q1728" s="1010"/>
      <c r="R1728" s="1010"/>
      <c r="S1728" s="1011"/>
    </row>
    <row r="1729" spans="1:19">
      <c r="A1729" s="1014" t="s">
        <v>2564</v>
      </c>
      <c r="B1729" s="1014" t="s">
        <v>283</v>
      </c>
      <c r="C1729" s="1014" t="s">
        <v>2565</v>
      </c>
      <c r="D1729" s="1014" t="s">
        <v>1043</v>
      </c>
      <c r="E1729" s="1014" t="s">
        <v>11</v>
      </c>
      <c r="F1729" s="1015">
        <v>41093</v>
      </c>
      <c r="G1729" s="1014" t="s">
        <v>283</v>
      </c>
      <c r="H1729" s="1010"/>
      <c r="I1729" s="1010"/>
      <c r="J1729" s="1010"/>
      <c r="K1729" s="1014" t="s">
        <v>283</v>
      </c>
      <c r="L1729" s="1010">
        <v>15638296</v>
      </c>
      <c r="M1729" s="1010">
        <v>-234574.44</v>
      </c>
      <c r="N1729" s="1011">
        <v>17299</v>
      </c>
      <c r="O1729" s="1010">
        <v>904</v>
      </c>
      <c r="P1729" s="1010">
        <v>-1660704</v>
      </c>
      <c r="Q1729" s="1010"/>
      <c r="R1729" s="1010"/>
      <c r="S1729" s="1011"/>
    </row>
    <row r="1730" spans="1:19">
      <c r="A1730" s="1014" t="s">
        <v>2564</v>
      </c>
      <c r="B1730" s="1014" t="s">
        <v>283</v>
      </c>
      <c r="C1730" s="1014" t="s">
        <v>2565</v>
      </c>
      <c r="D1730" s="1014" t="s">
        <v>1043</v>
      </c>
      <c r="E1730" s="1014" t="s">
        <v>11</v>
      </c>
      <c r="F1730" s="1015">
        <v>41115</v>
      </c>
      <c r="G1730" s="1014" t="s">
        <v>283</v>
      </c>
      <c r="H1730" s="1010"/>
      <c r="I1730" s="1010"/>
      <c r="J1730" s="1010"/>
      <c r="K1730" s="1014" t="s">
        <v>283</v>
      </c>
      <c r="L1730" s="1010"/>
      <c r="M1730" s="1010"/>
      <c r="N1730" s="1011"/>
      <c r="O1730" s="1010"/>
      <c r="P1730" s="1010"/>
      <c r="Q1730" s="1010"/>
      <c r="R1730" s="1010">
        <v>1100000</v>
      </c>
      <c r="S1730" s="1011">
        <v>399970.34</v>
      </c>
    </row>
    <row r="1731" spans="1:19">
      <c r="A1731" s="1014" t="s">
        <v>2566</v>
      </c>
      <c r="B1731" s="1014" t="s">
        <v>935</v>
      </c>
      <c r="C1731" s="1014" t="s">
        <v>2567</v>
      </c>
      <c r="D1731" s="1014" t="s">
        <v>2034</v>
      </c>
      <c r="E1731" s="1014" t="s">
        <v>60</v>
      </c>
      <c r="F1731" s="1015">
        <v>39948</v>
      </c>
      <c r="G1731" s="1014" t="s">
        <v>285</v>
      </c>
      <c r="H1731" s="1010">
        <v>4862000</v>
      </c>
      <c r="I1731" s="1010">
        <v>0</v>
      </c>
      <c r="J1731" s="1010">
        <v>5718111.1399999997</v>
      </c>
      <c r="K1731" s="1014" t="s">
        <v>1198</v>
      </c>
      <c r="L1731" s="1010"/>
      <c r="M1731" s="1010"/>
      <c r="N1731" s="1011"/>
      <c r="O1731" s="1010"/>
      <c r="P1731" s="1010"/>
      <c r="Q1731" s="1010"/>
      <c r="R1731" s="1010"/>
      <c r="S1731" s="1011"/>
    </row>
    <row r="1732" spans="1:19">
      <c r="A1732" s="1014" t="s">
        <v>2566</v>
      </c>
      <c r="B1732" s="1014" t="s">
        <v>283</v>
      </c>
      <c r="C1732" s="1014" t="s">
        <v>2567</v>
      </c>
      <c r="D1732" s="1014" t="s">
        <v>2034</v>
      </c>
      <c r="E1732" s="1014" t="s">
        <v>60</v>
      </c>
      <c r="F1732" s="1015">
        <v>40794</v>
      </c>
      <c r="G1732" s="1014" t="s">
        <v>283</v>
      </c>
      <c r="H1732" s="1010"/>
      <c r="I1732" s="1010"/>
      <c r="J1732" s="1010"/>
      <c r="K1732" s="1014" t="s">
        <v>283</v>
      </c>
      <c r="L1732" s="1010">
        <v>4862000</v>
      </c>
      <c r="M1732" s="1010"/>
      <c r="N1732" s="1011">
        <v>4862</v>
      </c>
      <c r="O1732" s="1010">
        <v>1000</v>
      </c>
      <c r="P1732" s="1010"/>
      <c r="Q1732" s="1010"/>
      <c r="R1732" s="1010">
        <v>243000</v>
      </c>
      <c r="S1732" s="1011">
        <v>243</v>
      </c>
    </row>
    <row r="1733" spans="1:19">
      <c r="A1733" s="1014" t="s">
        <v>2568</v>
      </c>
      <c r="B1733" s="1014" t="s">
        <v>902</v>
      </c>
      <c r="C1733" s="1014" t="s">
        <v>2569</v>
      </c>
      <c r="D1733" s="1014" t="s">
        <v>2570</v>
      </c>
      <c r="E1733" s="1014" t="s">
        <v>89</v>
      </c>
      <c r="F1733" s="1015">
        <v>39836</v>
      </c>
      <c r="G1733" s="1014" t="s">
        <v>285</v>
      </c>
      <c r="H1733" s="1010">
        <v>5000000</v>
      </c>
      <c r="I1733" s="1010">
        <v>0</v>
      </c>
      <c r="J1733" s="1010">
        <v>5955472.2199999997</v>
      </c>
      <c r="K1733" s="1014" t="s">
        <v>1198</v>
      </c>
      <c r="L1733" s="1010"/>
      <c r="M1733" s="1010"/>
      <c r="N1733" s="1011"/>
      <c r="O1733" s="1010"/>
      <c r="P1733" s="1010"/>
      <c r="Q1733" s="1010"/>
      <c r="R1733" s="1010"/>
      <c r="S1733" s="1011"/>
    </row>
    <row r="1734" spans="1:19">
      <c r="A1734" s="1014" t="s">
        <v>2568</v>
      </c>
      <c r="B1734" s="1014" t="s">
        <v>283</v>
      </c>
      <c r="C1734" s="1014" t="s">
        <v>2569</v>
      </c>
      <c r="D1734" s="1014" t="s">
        <v>2570</v>
      </c>
      <c r="E1734" s="1014" t="s">
        <v>89</v>
      </c>
      <c r="F1734" s="1015">
        <v>40780</v>
      </c>
      <c r="G1734" s="1014" t="s">
        <v>283</v>
      </c>
      <c r="H1734" s="1010"/>
      <c r="I1734" s="1010"/>
      <c r="J1734" s="1010"/>
      <c r="K1734" s="1014" t="s">
        <v>283</v>
      </c>
      <c r="L1734" s="1010">
        <v>5000000</v>
      </c>
      <c r="M1734" s="1010"/>
      <c r="N1734" s="1011">
        <v>5000</v>
      </c>
      <c r="O1734" s="1010">
        <v>1000</v>
      </c>
      <c r="P1734" s="1010"/>
      <c r="Q1734" s="1010"/>
      <c r="R1734" s="1010">
        <v>250000</v>
      </c>
      <c r="S1734" s="1011">
        <v>250</v>
      </c>
    </row>
    <row r="1735" spans="1:19">
      <c r="A1735" s="1014" t="s">
        <v>2571</v>
      </c>
      <c r="B1735" s="1014" t="s">
        <v>1015</v>
      </c>
      <c r="C1735" s="1014" t="s">
        <v>2572</v>
      </c>
      <c r="D1735" s="1014" t="s">
        <v>2573</v>
      </c>
      <c r="E1735" s="1014" t="s">
        <v>1000</v>
      </c>
      <c r="F1735" s="1015">
        <v>39787</v>
      </c>
      <c r="G1735" s="1014" t="s">
        <v>284</v>
      </c>
      <c r="H1735" s="1010">
        <v>9550000</v>
      </c>
      <c r="I1735" s="1010">
        <v>0</v>
      </c>
      <c r="J1735" s="1010">
        <v>13504763.890000001</v>
      </c>
      <c r="K1735" s="1014" t="s">
        <v>1198</v>
      </c>
      <c r="L1735" s="1010"/>
      <c r="M1735" s="1010"/>
      <c r="N1735" s="1011"/>
      <c r="O1735" s="1010"/>
      <c r="P1735" s="1010"/>
      <c r="Q1735" s="1010"/>
      <c r="R1735" s="1010"/>
      <c r="S1735" s="1011"/>
    </row>
    <row r="1736" spans="1:19">
      <c r="A1736" s="1014" t="s">
        <v>2571</v>
      </c>
      <c r="B1736" s="1014" t="s">
        <v>283</v>
      </c>
      <c r="C1736" s="1014" t="s">
        <v>2572</v>
      </c>
      <c r="D1736" s="1014" t="s">
        <v>2573</v>
      </c>
      <c r="E1736" s="1014" t="s">
        <v>1000</v>
      </c>
      <c r="F1736" s="1015">
        <v>40745</v>
      </c>
      <c r="G1736" s="1014" t="s">
        <v>283</v>
      </c>
      <c r="H1736" s="1010"/>
      <c r="I1736" s="1010"/>
      <c r="J1736" s="1010"/>
      <c r="K1736" s="1014" t="s">
        <v>283</v>
      </c>
      <c r="L1736" s="1010">
        <v>9550000</v>
      </c>
      <c r="M1736" s="1010"/>
      <c r="N1736" s="1011">
        <v>9550</v>
      </c>
      <c r="O1736" s="1010">
        <v>1000</v>
      </c>
      <c r="P1736" s="1010"/>
      <c r="Q1736" s="1010"/>
      <c r="R1736" s="1010"/>
      <c r="S1736" s="1011"/>
    </row>
    <row r="1737" spans="1:19">
      <c r="A1737" s="1014" t="s">
        <v>2571</v>
      </c>
      <c r="B1737" s="1014" t="s">
        <v>283</v>
      </c>
      <c r="C1737" s="1014" t="s">
        <v>2572</v>
      </c>
      <c r="D1737" s="1014" t="s">
        <v>2573</v>
      </c>
      <c r="E1737" s="1014" t="s">
        <v>1000</v>
      </c>
      <c r="F1737" s="1015">
        <v>42137</v>
      </c>
      <c r="G1737" s="1014" t="s">
        <v>283</v>
      </c>
      <c r="H1737" s="1010"/>
      <c r="I1737" s="1010"/>
      <c r="J1737" s="1010"/>
      <c r="K1737" s="1014" t="s">
        <v>283</v>
      </c>
      <c r="L1737" s="1010"/>
      <c r="M1737" s="1010"/>
      <c r="N1737" s="1011"/>
      <c r="O1737" s="1010"/>
      <c r="P1737" s="1010"/>
      <c r="Q1737" s="1010"/>
      <c r="R1737" s="1010">
        <v>2700000</v>
      </c>
      <c r="S1737" s="1011">
        <v>231890.71</v>
      </c>
    </row>
    <row r="1738" spans="1:19">
      <c r="A1738" s="1014" t="s">
        <v>2574</v>
      </c>
      <c r="B1738" s="1014" t="s">
        <v>926</v>
      </c>
      <c r="C1738" s="1014" t="s">
        <v>2575</v>
      </c>
      <c r="D1738" s="1014" t="s">
        <v>2576</v>
      </c>
      <c r="E1738" s="1014" t="s">
        <v>15</v>
      </c>
      <c r="F1738" s="1015">
        <v>39976</v>
      </c>
      <c r="G1738" s="1014" t="s">
        <v>285</v>
      </c>
      <c r="H1738" s="1010">
        <v>2760000</v>
      </c>
      <c r="I1738" s="1010">
        <v>0</v>
      </c>
      <c r="J1738" s="1010">
        <v>3202464.28</v>
      </c>
      <c r="K1738" s="1014" t="s">
        <v>900</v>
      </c>
      <c r="L1738" s="1010"/>
      <c r="M1738" s="1010"/>
      <c r="N1738" s="1011"/>
      <c r="O1738" s="1010"/>
      <c r="P1738" s="1010"/>
      <c r="Q1738" s="1010"/>
      <c r="R1738" s="1010"/>
      <c r="S1738" s="1011"/>
    </row>
    <row r="1739" spans="1:19">
      <c r="A1739" s="1014" t="s">
        <v>2574</v>
      </c>
      <c r="B1739" s="1014" t="s">
        <v>283</v>
      </c>
      <c r="C1739" s="1014" t="s">
        <v>2575</v>
      </c>
      <c r="D1739" s="1014" t="s">
        <v>2576</v>
      </c>
      <c r="E1739" s="1014" t="s">
        <v>15</v>
      </c>
      <c r="F1739" s="1015">
        <v>42184</v>
      </c>
      <c r="G1739" s="1014" t="s">
        <v>283</v>
      </c>
      <c r="H1739" s="1010"/>
      <c r="I1739" s="1010"/>
      <c r="J1739" s="1010"/>
      <c r="K1739" s="1014" t="s">
        <v>283</v>
      </c>
      <c r="L1739" s="1010">
        <v>2722050</v>
      </c>
      <c r="M1739" s="1010"/>
      <c r="N1739" s="1011">
        <v>2760</v>
      </c>
      <c r="O1739" s="1010">
        <v>986.25</v>
      </c>
      <c r="P1739" s="1010">
        <v>-37950</v>
      </c>
      <c r="Q1739" s="1010"/>
      <c r="R1739" s="1010">
        <v>140617.94</v>
      </c>
      <c r="S1739" s="1011">
        <v>138</v>
      </c>
    </row>
    <row r="1740" spans="1:19">
      <c r="A1740" s="1014" t="s">
        <v>2574</v>
      </c>
      <c r="B1740" s="1014" t="s">
        <v>283</v>
      </c>
      <c r="C1740" s="1014" t="s">
        <v>2575</v>
      </c>
      <c r="D1740" s="1014" t="s">
        <v>2576</v>
      </c>
      <c r="E1740" s="1014" t="s">
        <v>15</v>
      </c>
      <c r="F1740" s="1015">
        <v>42222</v>
      </c>
      <c r="G1740" s="1014" t="s">
        <v>283</v>
      </c>
      <c r="H1740" s="1010"/>
      <c r="I1740" s="1010"/>
      <c r="J1740" s="1010"/>
      <c r="K1740" s="1014" t="s">
        <v>283</v>
      </c>
      <c r="L1740" s="1010"/>
      <c r="M1740" s="1010">
        <v>-25000</v>
      </c>
      <c r="N1740" s="1011"/>
      <c r="O1740" s="1010"/>
      <c r="P1740" s="1010"/>
      <c r="Q1740" s="1010"/>
      <c r="R1740" s="1010"/>
      <c r="S1740" s="1011"/>
    </row>
    <row r="1741" spans="1:19">
      <c r="A1741" s="1014" t="s">
        <v>2577</v>
      </c>
      <c r="B1741" s="1014" t="s">
        <v>858</v>
      </c>
      <c r="C1741" s="1014" t="s">
        <v>2578</v>
      </c>
      <c r="D1741" s="1014" t="s">
        <v>2579</v>
      </c>
      <c r="E1741" s="1014" t="s">
        <v>941</v>
      </c>
      <c r="F1741" s="1015">
        <v>39787</v>
      </c>
      <c r="G1741" s="1014" t="s">
        <v>284</v>
      </c>
      <c r="H1741" s="1010">
        <v>70000000</v>
      </c>
      <c r="I1741" s="1010">
        <v>0</v>
      </c>
      <c r="J1741" s="1010">
        <v>85247569.909999996</v>
      </c>
      <c r="K1741" s="1014" t="s">
        <v>1198</v>
      </c>
      <c r="L1741" s="1010"/>
      <c r="M1741" s="1010"/>
      <c r="N1741" s="1011"/>
      <c r="O1741" s="1010"/>
      <c r="P1741" s="1010"/>
      <c r="Q1741" s="1010"/>
      <c r="R1741" s="1010"/>
      <c r="S1741" s="1011"/>
    </row>
    <row r="1742" spans="1:19">
      <c r="A1742" s="1014" t="s">
        <v>2577</v>
      </c>
      <c r="B1742" s="1014" t="s">
        <v>283</v>
      </c>
      <c r="C1742" s="1014" t="s">
        <v>2578</v>
      </c>
      <c r="D1742" s="1014" t="s">
        <v>2579</v>
      </c>
      <c r="E1742" s="1014" t="s">
        <v>941</v>
      </c>
      <c r="F1742" s="1015">
        <v>41129</v>
      </c>
      <c r="G1742" s="1014" t="s">
        <v>283</v>
      </c>
      <c r="H1742" s="1010"/>
      <c r="I1742" s="1010"/>
      <c r="J1742" s="1010"/>
      <c r="K1742" s="1014" t="s">
        <v>283</v>
      </c>
      <c r="L1742" s="1010">
        <v>70000000</v>
      </c>
      <c r="M1742" s="1010"/>
      <c r="N1742" s="1011">
        <v>70000</v>
      </c>
      <c r="O1742" s="1010">
        <v>1000</v>
      </c>
      <c r="P1742" s="1010"/>
      <c r="Q1742" s="1010"/>
      <c r="R1742" s="1010"/>
      <c r="S1742" s="1011"/>
    </row>
    <row r="1743" spans="1:19">
      <c r="A1743" s="1014" t="s">
        <v>2577</v>
      </c>
      <c r="B1743" s="1014" t="s">
        <v>283</v>
      </c>
      <c r="C1743" s="1014" t="s">
        <v>2578</v>
      </c>
      <c r="D1743" s="1014" t="s">
        <v>2579</v>
      </c>
      <c r="E1743" s="1014" t="s">
        <v>941</v>
      </c>
      <c r="F1743" s="1015">
        <v>41423</v>
      </c>
      <c r="G1743" s="1014" t="s">
        <v>283</v>
      </c>
      <c r="H1743" s="1010"/>
      <c r="I1743" s="1010"/>
      <c r="J1743" s="1010"/>
      <c r="K1743" s="1014" t="s">
        <v>283</v>
      </c>
      <c r="L1743" s="1010"/>
      <c r="M1743" s="1010"/>
      <c r="N1743" s="1011"/>
      <c r="O1743" s="1010"/>
      <c r="P1743" s="1010"/>
      <c r="Q1743" s="1010"/>
      <c r="R1743" s="1010">
        <v>2287197</v>
      </c>
      <c r="S1743" s="1011">
        <v>703753</v>
      </c>
    </row>
    <row r="1744" spans="1:19">
      <c r="A1744" s="1014" t="s">
        <v>2580</v>
      </c>
      <c r="B1744" s="1014" t="s">
        <v>902</v>
      </c>
      <c r="C1744" s="1014" t="s">
        <v>2581</v>
      </c>
      <c r="D1744" s="1014" t="s">
        <v>1365</v>
      </c>
      <c r="E1744" s="1014" t="s">
        <v>166</v>
      </c>
      <c r="F1744" s="1015">
        <v>39885</v>
      </c>
      <c r="G1744" s="1014" t="s">
        <v>285</v>
      </c>
      <c r="H1744" s="1010">
        <v>18215000</v>
      </c>
      <c r="I1744" s="1010">
        <v>0</v>
      </c>
      <c r="J1744" s="1010">
        <v>21632668.609999999</v>
      </c>
      <c r="K1744" s="1014" t="s">
        <v>1198</v>
      </c>
      <c r="L1744" s="1010"/>
      <c r="M1744" s="1010"/>
      <c r="N1744" s="1011"/>
      <c r="O1744" s="1010"/>
      <c r="P1744" s="1010"/>
      <c r="Q1744" s="1010"/>
      <c r="R1744" s="1010"/>
      <c r="S1744" s="1011"/>
    </row>
    <row r="1745" spans="1:19">
      <c r="A1745" s="1014" t="s">
        <v>2580</v>
      </c>
      <c r="B1745" s="1014" t="s">
        <v>283</v>
      </c>
      <c r="C1745" s="1014" t="s">
        <v>2581</v>
      </c>
      <c r="D1745" s="1014" t="s">
        <v>1365</v>
      </c>
      <c r="E1745" s="1014" t="s">
        <v>166</v>
      </c>
      <c r="F1745" s="1015">
        <v>40808</v>
      </c>
      <c r="G1745" s="1014" t="s">
        <v>283</v>
      </c>
      <c r="H1745" s="1010"/>
      <c r="I1745" s="1010"/>
      <c r="J1745" s="1010"/>
      <c r="K1745" s="1014" t="s">
        <v>283</v>
      </c>
      <c r="L1745" s="1010">
        <v>18215000</v>
      </c>
      <c r="M1745" s="1010"/>
      <c r="N1745" s="1011">
        <v>18215</v>
      </c>
      <c r="O1745" s="1010">
        <v>1000</v>
      </c>
      <c r="P1745" s="1010"/>
      <c r="Q1745" s="1010"/>
      <c r="R1745" s="1010">
        <v>911000</v>
      </c>
      <c r="S1745" s="1011">
        <v>911</v>
      </c>
    </row>
    <row r="1746" spans="1:19">
      <c r="A1746" s="1014" t="s">
        <v>2582</v>
      </c>
      <c r="B1746" s="1014" t="s">
        <v>926</v>
      </c>
      <c r="C1746" s="1014" t="s">
        <v>2583</v>
      </c>
      <c r="D1746" s="1014" t="s">
        <v>2584</v>
      </c>
      <c r="E1746" s="1014" t="s">
        <v>941</v>
      </c>
      <c r="F1746" s="1015">
        <v>39899</v>
      </c>
      <c r="G1746" s="1014" t="s">
        <v>285</v>
      </c>
      <c r="H1746" s="1010">
        <v>30000000</v>
      </c>
      <c r="I1746" s="1010">
        <v>0</v>
      </c>
      <c r="J1746" s="1010">
        <v>11803691.75</v>
      </c>
      <c r="K1746" s="1014" t="s">
        <v>900</v>
      </c>
      <c r="L1746" s="1010"/>
      <c r="M1746" s="1010"/>
      <c r="N1746" s="1011"/>
      <c r="O1746" s="1010"/>
      <c r="P1746" s="1010"/>
      <c r="Q1746" s="1010"/>
      <c r="R1746" s="1010"/>
      <c r="S1746" s="1011"/>
    </row>
    <row r="1747" spans="1:19">
      <c r="A1747" s="1014" t="s">
        <v>2582</v>
      </c>
      <c r="B1747" s="1014" t="s">
        <v>283</v>
      </c>
      <c r="C1747" s="1014" t="s">
        <v>2583</v>
      </c>
      <c r="D1747" s="1014" t="s">
        <v>2584</v>
      </c>
      <c r="E1747" s="1014" t="s">
        <v>941</v>
      </c>
      <c r="F1747" s="1015">
        <v>41568</v>
      </c>
      <c r="G1747" s="1014" t="s">
        <v>283</v>
      </c>
      <c r="H1747" s="1010"/>
      <c r="I1747" s="1010"/>
      <c r="J1747" s="1010"/>
      <c r="K1747" s="1014" t="s">
        <v>283</v>
      </c>
      <c r="L1747" s="1010">
        <v>9000000</v>
      </c>
      <c r="M1747" s="1010"/>
      <c r="N1747" s="1011">
        <v>30000</v>
      </c>
      <c r="O1747" s="1010">
        <v>300</v>
      </c>
      <c r="P1747" s="1010">
        <v>-21000000</v>
      </c>
      <c r="Q1747" s="1010"/>
      <c r="R1747" s="1010">
        <v>631941.75</v>
      </c>
      <c r="S1747" s="1011">
        <v>1500</v>
      </c>
    </row>
    <row r="1748" spans="1:19">
      <c r="A1748" s="1014" t="s">
        <v>2582</v>
      </c>
      <c r="B1748" s="1014" t="s">
        <v>283</v>
      </c>
      <c r="C1748" s="1014" t="s">
        <v>2583</v>
      </c>
      <c r="D1748" s="1014" t="s">
        <v>2584</v>
      </c>
      <c r="E1748" s="1014" t="s">
        <v>941</v>
      </c>
      <c r="F1748" s="1015">
        <v>41645</v>
      </c>
      <c r="G1748" s="1014" t="s">
        <v>283</v>
      </c>
      <c r="H1748" s="1010"/>
      <c r="I1748" s="1010"/>
      <c r="J1748" s="1010"/>
      <c r="K1748" s="1014" t="s">
        <v>283</v>
      </c>
      <c r="L1748" s="1010"/>
      <c r="M1748" s="1010">
        <v>-90000</v>
      </c>
      <c r="N1748" s="1011"/>
      <c r="O1748" s="1010"/>
      <c r="P1748" s="1010"/>
      <c r="Q1748" s="1010"/>
      <c r="R1748" s="1010"/>
      <c r="S1748" s="1011"/>
    </row>
    <row r="1749" spans="1:19">
      <c r="A1749" s="1014" t="s">
        <v>2585</v>
      </c>
      <c r="B1749" s="1014" t="s">
        <v>926</v>
      </c>
      <c r="C1749" s="1014" t="s">
        <v>2586</v>
      </c>
      <c r="D1749" s="1014" t="s">
        <v>1510</v>
      </c>
      <c r="E1749" s="1014" t="s">
        <v>1000</v>
      </c>
      <c r="F1749" s="1015">
        <v>39885</v>
      </c>
      <c r="G1749" s="1014" t="s">
        <v>285</v>
      </c>
      <c r="H1749" s="1010">
        <v>3000000</v>
      </c>
      <c r="I1749" s="1010">
        <v>0</v>
      </c>
      <c r="J1749" s="1010">
        <v>5031220.5</v>
      </c>
      <c r="K1749" s="1014" t="s">
        <v>1198</v>
      </c>
      <c r="L1749" s="1010"/>
      <c r="M1749" s="1010"/>
      <c r="N1749" s="1011"/>
      <c r="O1749" s="1010"/>
      <c r="P1749" s="1010"/>
      <c r="Q1749" s="1010"/>
      <c r="R1749" s="1010"/>
      <c r="S1749" s="1011"/>
    </row>
    <row r="1750" spans="1:19">
      <c r="A1750" s="1014" t="s">
        <v>2585</v>
      </c>
      <c r="B1750" s="1014" t="s">
        <v>283</v>
      </c>
      <c r="C1750" s="1014" t="s">
        <v>2586</v>
      </c>
      <c r="D1750" s="1014" t="s">
        <v>1510</v>
      </c>
      <c r="E1750" s="1014" t="s">
        <v>1000</v>
      </c>
      <c r="F1750" s="1015">
        <v>43110</v>
      </c>
      <c r="G1750" s="1014" t="s">
        <v>283</v>
      </c>
      <c r="H1750" s="1010"/>
      <c r="I1750" s="1010"/>
      <c r="J1750" s="1010"/>
      <c r="K1750" s="1014" t="s">
        <v>283</v>
      </c>
      <c r="L1750" s="1010">
        <v>3000000</v>
      </c>
      <c r="M1750" s="1010"/>
      <c r="N1750" s="1011">
        <v>3000</v>
      </c>
      <c r="O1750" s="1010">
        <v>1000</v>
      </c>
      <c r="P1750" s="1010"/>
      <c r="Q1750" s="1010"/>
      <c r="R1750" s="1010">
        <v>150000</v>
      </c>
      <c r="S1750" s="1011">
        <v>150</v>
      </c>
    </row>
    <row r="1751" spans="1:19">
      <c r="A1751" s="1014" t="s">
        <v>2587</v>
      </c>
      <c r="B1751" s="1014" t="s">
        <v>2588</v>
      </c>
      <c r="C1751" s="1014" t="s">
        <v>2589</v>
      </c>
      <c r="D1751" s="1014" t="s">
        <v>2590</v>
      </c>
      <c r="E1751" s="1014" t="s">
        <v>89</v>
      </c>
      <c r="F1751" s="1015">
        <v>39927</v>
      </c>
      <c r="G1751" s="1014" t="s">
        <v>285</v>
      </c>
      <c r="H1751" s="1010">
        <v>60000000</v>
      </c>
      <c r="I1751" s="1010">
        <v>0</v>
      </c>
      <c r="J1751" s="1010">
        <v>75757163.030000001</v>
      </c>
      <c r="K1751" s="1014" t="s">
        <v>1198</v>
      </c>
      <c r="L1751" s="1010"/>
      <c r="M1751" s="1010"/>
      <c r="N1751" s="1011"/>
      <c r="O1751" s="1010"/>
      <c r="P1751" s="1010"/>
      <c r="Q1751" s="1010"/>
      <c r="R1751" s="1010"/>
      <c r="S1751" s="1011"/>
    </row>
    <row r="1752" spans="1:19">
      <c r="A1752" s="1014" t="s">
        <v>2587</v>
      </c>
      <c r="B1752" s="1014" t="s">
        <v>283</v>
      </c>
      <c r="C1752" s="1014" t="s">
        <v>2589</v>
      </c>
      <c r="D1752" s="1014" t="s">
        <v>2590</v>
      </c>
      <c r="E1752" s="1014" t="s">
        <v>89</v>
      </c>
      <c r="F1752" s="1015">
        <v>41327</v>
      </c>
      <c r="G1752" s="1014" t="s">
        <v>283</v>
      </c>
      <c r="H1752" s="1010"/>
      <c r="I1752" s="1010"/>
      <c r="J1752" s="1010"/>
      <c r="K1752" s="1014" t="s">
        <v>283</v>
      </c>
      <c r="L1752" s="1010">
        <v>60000000.001500003</v>
      </c>
      <c r="M1752" s="1010"/>
      <c r="N1752" s="1011">
        <v>12903225.710000001</v>
      </c>
      <c r="O1752" s="1010">
        <v>4.6500000000000004</v>
      </c>
      <c r="P1752" s="1010"/>
      <c r="Q1752" s="1010">
        <v>2999999.9985000002</v>
      </c>
      <c r="R1752" s="1010"/>
      <c r="S1752" s="1011"/>
    </row>
    <row r="1753" spans="1:19">
      <c r="A1753" s="1014" t="s">
        <v>2591</v>
      </c>
      <c r="B1753" s="1014" t="s">
        <v>2592</v>
      </c>
      <c r="C1753" s="1014" t="s">
        <v>2593</v>
      </c>
      <c r="D1753" s="1014" t="s">
        <v>2594</v>
      </c>
      <c r="E1753" s="1014" t="s">
        <v>56</v>
      </c>
      <c r="F1753" s="1015">
        <v>39787</v>
      </c>
      <c r="G1753" s="1014" t="s">
        <v>284</v>
      </c>
      <c r="H1753" s="1010">
        <v>36842000</v>
      </c>
      <c r="I1753" s="1010">
        <v>0</v>
      </c>
      <c r="J1753" s="1010">
        <v>42514919.189999998</v>
      </c>
      <c r="K1753" s="1014" t="s">
        <v>1198</v>
      </c>
      <c r="L1753" s="1010"/>
      <c r="M1753" s="1010"/>
      <c r="N1753" s="1011"/>
      <c r="O1753" s="1010"/>
      <c r="P1753" s="1010"/>
      <c r="Q1753" s="1010"/>
      <c r="R1753" s="1010"/>
      <c r="S1753" s="1011"/>
    </row>
    <row r="1754" spans="1:19">
      <c r="A1754" s="1014" t="s">
        <v>2591</v>
      </c>
      <c r="B1754" s="1014" t="s">
        <v>283</v>
      </c>
      <c r="C1754" s="1014" t="s">
        <v>2593</v>
      </c>
      <c r="D1754" s="1014" t="s">
        <v>2594</v>
      </c>
      <c r="E1754" s="1014" t="s">
        <v>56</v>
      </c>
      <c r="F1754" s="1015">
        <v>40891</v>
      </c>
      <c r="G1754" s="1014" t="s">
        <v>283</v>
      </c>
      <c r="H1754" s="1010"/>
      <c r="I1754" s="1010"/>
      <c r="J1754" s="1010"/>
      <c r="K1754" s="1014" t="s">
        <v>283</v>
      </c>
      <c r="L1754" s="1010">
        <v>36842000</v>
      </c>
      <c r="M1754" s="1010"/>
      <c r="N1754" s="1011">
        <v>36842</v>
      </c>
      <c r="O1754" s="1010">
        <v>1000</v>
      </c>
      <c r="P1754" s="1010"/>
      <c r="Q1754" s="1010"/>
      <c r="R1754" s="1010"/>
      <c r="S1754" s="1011"/>
    </row>
    <row r="1755" spans="1:19">
      <c r="A1755" s="1014" t="s">
        <v>2591</v>
      </c>
      <c r="B1755" s="1014" t="s">
        <v>283</v>
      </c>
      <c r="C1755" s="1014" t="s">
        <v>2593</v>
      </c>
      <c r="D1755" s="1014" t="s">
        <v>2594</v>
      </c>
      <c r="E1755" s="1014" t="s">
        <v>56</v>
      </c>
      <c r="F1755" s="1015">
        <v>42151</v>
      </c>
      <c r="G1755" s="1014" t="s">
        <v>283</v>
      </c>
      <c r="H1755" s="1010"/>
      <c r="I1755" s="1010"/>
      <c r="J1755" s="1010"/>
      <c r="K1755" s="1014" t="s">
        <v>283</v>
      </c>
      <c r="L1755" s="1010"/>
      <c r="M1755" s="1010"/>
      <c r="N1755" s="1011"/>
      <c r="O1755" s="1010"/>
      <c r="P1755" s="1010"/>
      <c r="Q1755" s="1010"/>
      <c r="R1755" s="1010">
        <v>100566.69</v>
      </c>
      <c r="S1755" s="1011">
        <v>488847.45</v>
      </c>
    </row>
    <row r="1756" spans="1:19">
      <c r="A1756" s="1014" t="s">
        <v>2595</v>
      </c>
      <c r="B1756" s="1014" t="s">
        <v>1586</v>
      </c>
      <c r="C1756" s="1014" t="s">
        <v>2596</v>
      </c>
      <c r="D1756" s="1014" t="s">
        <v>2597</v>
      </c>
      <c r="E1756" s="1014" t="s">
        <v>905</v>
      </c>
      <c r="F1756" s="1015">
        <v>40060</v>
      </c>
      <c r="G1756" s="1014" t="s">
        <v>924</v>
      </c>
      <c r="H1756" s="1010">
        <v>1697000</v>
      </c>
      <c r="I1756" s="1010">
        <v>0</v>
      </c>
      <c r="J1756" s="1010">
        <v>2030299.18</v>
      </c>
      <c r="K1756" s="1014" t="s">
        <v>1198</v>
      </c>
      <c r="L1756" s="1010"/>
      <c r="M1756" s="1010"/>
      <c r="N1756" s="1011"/>
      <c r="O1756" s="1010"/>
      <c r="P1756" s="1010"/>
      <c r="Q1756" s="1010"/>
      <c r="R1756" s="1010"/>
      <c r="S1756" s="1011"/>
    </row>
    <row r="1757" spans="1:19">
      <c r="A1757" s="1014" t="s">
        <v>2595</v>
      </c>
      <c r="B1757" s="1014" t="s">
        <v>283</v>
      </c>
      <c r="C1757" s="1014" t="s">
        <v>2596</v>
      </c>
      <c r="D1757" s="1014" t="s">
        <v>2597</v>
      </c>
      <c r="E1757" s="1014" t="s">
        <v>905</v>
      </c>
      <c r="F1757" s="1015">
        <v>40808</v>
      </c>
      <c r="G1757" s="1014" t="s">
        <v>283</v>
      </c>
      <c r="H1757" s="1010"/>
      <c r="I1757" s="1010"/>
      <c r="J1757" s="1010"/>
      <c r="K1757" s="1014" t="s">
        <v>283</v>
      </c>
      <c r="L1757" s="1010">
        <v>1697000</v>
      </c>
      <c r="M1757" s="1010"/>
      <c r="N1757" s="1011">
        <v>1697000</v>
      </c>
      <c r="O1757" s="1010">
        <v>1</v>
      </c>
      <c r="P1757" s="1010"/>
      <c r="Q1757" s="1010"/>
      <c r="R1757" s="1010">
        <v>51000</v>
      </c>
      <c r="S1757" s="1011">
        <v>51000</v>
      </c>
    </row>
    <row r="1758" spans="1:19">
      <c r="A1758" s="1014" t="s">
        <v>2598</v>
      </c>
      <c r="B1758" s="1014" t="s">
        <v>1541</v>
      </c>
      <c r="C1758" s="1014" t="s">
        <v>2599</v>
      </c>
      <c r="D1758" s="1014" t="s">
        <v>1092</v>
      </c>
      <c r="E1758" s="1014" t="s">
        <v>1093</v>
      </c>
      <c r="F1758" s="1015">
        <v>39829</v>
      </c>
      <c r="G1758" s="1014" t="s">
        <v>285</v>
      </c>
      <c r="H1758" s="1010">
        <v>50000000</v>
      </c>
      <c r="I1758" s="1010">
        <v>0</v>
      </c>
      <c r="J1758" s="1010">
        <v>58008472.229999997</v>
      </c>
      <c r="K1758" s="1014" t="s">
        <v>1198</v>
      </c>
      <c r="L1758" s="1010"/>
      <c r="M1758" s="1010"/>
      <c r="N1758" s="1011"/>
      <c r="O1758" s="1010"/>
      <c r="P1758" s="1010"/>
      <c r="Q1758" s="1010"/>
      <c r="R1758" s="1010"/>
      <c r="S1758" s="1011"/>
    </row>
    <row r="1759" spans="1:19">
      <c r="A1759" s="1014" t="s">
        <v>2598</v>
      </c>
      <c r="B1759" s="1014" t="s">
        <v>283</v>
      </c>
      <c r="C1759" s="1014" t="s">
        <v>2599</v>
      </c>
      <c r="D1759" s="1014" t="s">
        <v>1092</v>
      </c>
      <c r="E1759" s="1014" t="s">
        <v>1093</v>
      </c>
      <c r="F1759" s="1015">
        <v>40037</v>
      </c>
      <c r="G1759" s="1014" t="s">
        <v>283</v>
      </c>
      <c r="H1759" s="1010"/>
      <c r="I1759" s="1010"/>
      <c r="J1759" s="1010"/>
      <c r="K1759" s="1014" t="s">
        <v>283</v>
      </c>
      <c r="L1759" s="1010">
        <v>12500000</v>
      </c>
      <c r="M1759" s="1010"/>
      <c r="N1759" s="1011">
        <v>12500</v>
      </c>
      <c r="O1759" s="1010">
        <v>1000</v>
      </c>
      <c r="P1759" s="1010"/>
      <c r="Q1759" s="1010"/>
      <c r="R1759" s="1010"/>
      <c r="S1759" s="1011"/>
    </row>
    <row r="1760" spans="1:19">
      <c r="A1760" s="1014" t="s">
        <v>2598</v>
      </c>
      <c r="B1760" s="1014" t="s">
        <v>283</v>
      </c>
      <c r="C1760" s="1014" t="s">
        <v>2599</v>
      </c>
      <c r="D1760" s="1014" t="s">
        <v>1092</v>
      </c>
      <c r="E1760" s="1014" t="s">
        <v>1093</v>
      </c>
      <c r="F1760" s="1015">
        <v>40723</v>
      </c>
      <c r="G1760" s="1014" t="s">
        <v>283</v>
      </c>
      <c r="H1760" s="1010"/>
      <c r="I1760" s="1010"/>
      <c r="J1760" s="1010"/>
      <c r="K1760" s="1014" t="s">
        <v>283</v>
      </c>
      <c r="L1760" s="1010">
        <v>37500000</v>
      </c>
      <c r="M1760" s="1010"/>
      <c r="N1760" s="1011">
        <v>37500</v>
      </c>
      <c r="O1760" s="1010">
        <v>1000</v>
      </c>
      <c r="P1760" s="1010"/>
      <c r="Q1760" s="1010"/>
      <c r="R1760" s="1010">
        <v>2500000</v>
      </c>
      <c r="S1760" s="1011">
        <v>250</v>
      </c>
    </row>
    <row r="1761" spans="1:19">
      <c r="A1761" s="1014" t="s">
        <v>36</v>
      </c>
      <c r="B1761" s="1014" t="s">
        <v>2600</v>
      </c>
      <c r="C1761" s="1014" t="s">
        <v>2601</v>
      </c>
      <c r="D1761" s="1014" t="s">
        <v>2602</v>
      </c>
      <c r="E1761" s="1014" t="s">
        <v>23</v>
      </c>
      <c r="F1761" s="1015">
        <v>39857</v>
      </c>
      <c r="G1761" s="1014" t="s">
        <v>285</v>
      </c>
      <c r="H1761" s="1010">
        <v>15000000</v>
      </c>
      <c r="I1761" s="1010">
        <v>0</v>
      </c>
      <c r="J1761" s="1010">
        <v>17080708.670000002</v>
      </c>
      <c r="K1761" s="1014" t="s">
        <v>1198</v>
      </c>
      <c r="L1761" s="1010"/>
      <c r="M1761" s="1010"/>
      <c r="N1761" s="1011"/>
      <c r="O1761" s="1010"/>
      <c r="P1761" s="1010"/>
      <c r="Q1761" s="1010"/>
      <c r="R1761" s="1010"/>
      <c r="S1761" s="1011"/>
    </row>
    <row r="1762" spans="1:19">
      <c r="A1762" s="1014" t="s">
        <v>36</v>
      </c>
      <c r="B1762" s="1014" t="s">
        <v>283</v>
      </c>
      <c r="C1762" s="1014" t="s">
        <v>2601</v>
      </c>
      <c r="D1762" s="1014" t="s">
        <v>2602</v>
      </c>
      <c r="E1762" s="1014" t="s">
        <v>23</v>
      </c>
      <c r="F1762" s="1015">
        <v>40450</v>
      </c>
      <c r="G1762" s="1014" t="s">
        <v>283</v>
      </c>
      <c r="H1762" s="1010"/>
      <c r="I1762" s="1010"/>
      <c r="J1762" s="1010"/>
      <c r="K1762" s="1014" t="s">
        <v>283</v>
      </c>
      <c r="L1762" s="1010">
        <v>15000000</v>
      </c>
      <c r="M1762" s="1010"/>
      <c r="N1762" s="1011">
        <v>15000</v>
      </c>
      <c r="O1762" s="1010">
        <v>1000</v>
      </c>
      <c r="P1762" s="1010"/>
      <c r="Q1762" s="1010"/>
      <c r="R1762" s="1010">
        <v>750000</v>
      </c>
      <c r="S1762" s="1011">
        <v>750</v>
      </c>
    </row>
    <row r="1763" spans="1:19">
      <c r="A1763" s="1014" t="s">
        <v>2603</v>
      </c>
      <c r="B1763" s="1014" t="s">
        <v>1051</v>
      </c>
      <c r="C1763" s="1014" t="s">
        <v>2604</v>
      </c>
      <c r="D1763" s="1014" t="s">
        <v>1124</v>
      </c>
      <c r="E1763" s="1014" t="s">
        <v>1074</v>
      </c>
      <c r="F1763" s="1015">
        <v>39749</v>
      </c>
      <c r="G1763" s="1014" t="s">
        <v>284</v>
      </c>
      <c r="H1763" s="1010">
        <v>2000000000</v>
      </c>
      <c r="I1763" s="1010">
        <v>0</v>
      </c>
      <c r="J1763" s="1010">
        <v>2123611111.1199999</v>
      </c>
      <c r="K1763" s="1014" t="s">
        <v>1198</v>
      </c>
      <c r="L1763" s="1010"/>
      <c r="M1763" s="1010"/>
      <c r="N1763" s="1011"/>
      <c r="O1763" s="1010"/>
      <c r="P1763" s="1010"/>
      <c r="Q1763" s="1010"/>
      <c r="R1763" s="1010"/>
      <c r="S1763" s="1011"/>
    </row>
    <row r="1764" spans="1:19">
      <c r="A1764" s="1014" t="s">
        <v>2603</v>
      </c>
      <c r="B1764" s="1014" t="s">
        <v>283</v>
      </c>
      <c r="C1764" s="1014" t="s">
        <v>2604</v>
      </c>
      <c r="D1764" s="1014" t="s">
        <v>1124</v>
      </c>
      <c r="E1764" s="1014" t="s">
        <v>1074</v>
      </c>
      <c r="F1764" s="1015">
        <v>39981</v>
      </c>
      <c r="G1764" s="1014" t="s">
        <v>283</v>
      </c>
      <c r="H1764" s="1010"/>
      <c r="I1764" s="1010"/>
      <c r="J1764" s="1010"/>
      <c r="K1764" s="1014" t="s">
        <v>283</v>
      </c>
      <c r="L1764" s="1010">
        <v>2000000000</v>
      </c>
      <c r="M1764" s="1010"/>
      <c r="N1764" s="1011">
        <v>20000</v>
      </c>
      <c r="O1764" s="1010">
        <v>100000</v>
      </c>
      <c r="P1764" s="1010"/>
      <c r="Q1764" s="1010"/>
      <c r="R1764" s="1010"/>
      <c r="S1764" s="1011"/>
    </row>
    <row r="1765" spans="1:19">
      <c r="A1765" s="1014" t="s">
        <v>2603</v>
      </c>
      <c r="B1765" s="1014" t="s">
        <v>283</v>
      </c>
      <c r="C1765" s="1014" t="s">
        <v>2604</v>
      </c>
      <c r="D1765" s="1014" t="s">
        <v>1124</v>
      </c>
      <c r="E1765" s="1014" t="s">
        <v>1074</v>
      </c>
      <c r="F1765" s="1015">
        <v>40002</v>
      </c>
      <c r="G1765" s="1014" t="s">
        <v>283</v>
      </c>
      <c r="H1765" s="1010"/>
      <c r="I1765" s="1010"/>
      <c r="J1765" s="1010"/>
      <c r="K1765" s="1014" t="s">
        <v>283</v>
      </c>
      <c r="L1765" s="1010"/>
      <c r="M1765" s="1010"/>
      <c r="N1765" s="1011"/>
      <c r="O1765" s="1010"/>
      <c r="P1765" s="1010"/>
      <c r="Q1765" s="1010"/>
      <c r="R1765" s="1010">
        <v>60000000</v>
      </c>
      <c r="S1765" s="1011">
        <v>2788104</v>
      </c>
    </row>
    <row r="1766" spans="1:19">
      <c r="A1766" s="1014" t="s">
        <v>2605</v>
      </c>
      <c r="B1766" s="1014" t="s">
        <v>1596</v>
      </c>
      <c r="C1766" s="1014" t="s">
        <v>2606</v>
      </c>
      <c r="D1766" s="1014" t="s">
        <v>2607</v>
      </c>
      <c r="E1766" s="1014" t="s">
        <v>109</v>
      </c>
      <c r="F1766" s="1015">
        <v>39990</v>
      </c>
      <c r="G1766" s="1014" t="s">
        <v>924</v>
      </c>
      <c r="H1766" s="1010">
        <v>24900000</v>
      </c>
      <c r="I1766" s="1010">
        <v>0</v>
      </c>
      <c r="J1766" s="1010">
        <v>31495442.289999999</v>
      </c>
      <c r="K1766" s="1014" t="s">
        <v>1198</v>
      </c>
      <c r="L1766" s="1010"/>
      <c r="M1766" s="1010"/>
      <c r="N1766" s="1011"/>
      <c r="O1766" s="1010"/>
      <c r="P1766" s="1010"/>
      <c r="Q1766" s="1010"/>
      <c r="R1766" s="1010"/>
      <c r="S1766" s="1011"/>
    </row>
    <row r="1767" spans="1:19">
      <c r="A1767" s="1014" t="s">
        <v>2605</v>
      </c>
      <c r="B1767" s="1014" t="s">
        <v>283</v>
      </c>
      <c r="C1767" s="1014" t="s">
        <v>2606</v>
      </c>
      <c r="D1767" s="1014" t="s">
        <v>2607</v>
      </c>
      <c r="E1767" s="1014" t="s">
        <v>109</v>
      </c>
      <c r="F1767" s="1015">
        <v>40926</v>
      </c>
      <c r="G1767" s="1014" t="s">
        <v>283</v>
      </c>
      <c r="H1767" s="1010"/>
      <c r="I1767" s="1010"/>
      <c r="J1767" s="1010"/>
      <c r="K1767" s="1014" t="s">
        <v>283</v>
      </c>
      <c r="L1767" s="1010">
        <v>24900000</v>
      </c>
      <c r="M1767" s="1010"/>
      <c r="N1767" s="1011">
        <v>24900000</v>
      </c>
      <c r="O1767" s="1010">
        <v>1</v>
      </c>
      <c r="P1767" s="1010"/>
      <c r="Q1767" s="1010"/>
      <c r="R1767" s="1010">
        <v>1245000</v>
      </c>
      <c r="S1767" s="1011">
        <v>1245000</v>
      </c>
    </row>
    <row r="1768" spans="1:19">
      <c r="A1768" s="1014" t="s">
        <v>2608</v>
      </c>
      <c r="B1768" s="1014" t="s">
        <v>2609</v>
      </c>
      <c r="C1768" s="1014" t="s">
        <v>2610</v>
      </c>
      <c r="D1768" s="1014" t="s">
        <v>1037</v>
      </c>
      <c r="E1768" s="1014" t="s">
        <v>933</v>
      </c>
      <c r="F1768" s="1015">
        <v>40081</v>
      </c>
      <c r="G1768" s="1014" t="s">
        <v>924</v>
      </c>
      <c r="H1768" s="1010">
        <v>11019000</v>
      </c>
      <c r="I1768" s="1010">
        <v>0</v>
      </c>
      <c r="J1768" s="1010">
        <v>13078672.6</v>
      </c>
      <c r="K1768" s="1014" t="s">
        <v>1198</v>
      </c>
      <c r="L1768" s="1010"/>
      <c r="M1768" s="1010"/>
      <c r="N1768" s="1011"/>
      <c r="O1768" s="1010"/>
      <c r="P1768" s="1010"/>
      <c r="Q1768" s="1010"/>
      <c r="R1768" s="1010"/>
      <c r="S1768" s="1011"/>
    </row>
    <row r="1769" spans="1:19">
      <c r="A1769" s="1014" t="s">
        <v>2608</v>
      </c>
      <c r="B1769" s="1014" t="s">
        <v>283</v>
      </c>
      <c r="C1769" s="1014" t="s">
        <v>2610</v>
      </c>
      <c r="D1769" s="1014" t="s">
        <v>1037</v>
      </c>
      <c r="E1769" s="1014" t="s">
        <v>933</v>
      </c>
      <c r="F1769" s="1015">
        <v>40787</v>
      </c>
      <c r="G1769" s="1014" t="s">
        <v>283</v>
      </c>
      <c r="H1769" s="1010"/>
      <c r="I1769" s="1010"/>
      <c r="J1769" s="1010"/>
      <c r="K1769" s="1014" t="s">
        <v>283</v>
      </c>
      <c r="L1769" s="1010">
        <v>11019000</v>
      </c>
      <c r="M1769" s="1010"/>
      <c r="N1769" s="1011">
        <v>11019000</v>
      </c>
      <c r="O1769" s="1010">
        <v>1</v>
      </c>
      <c r="P1769" s="1010"/>
      <c r="Q1769" s="1010"/>
      <c r="R1769" s="1010">
        <v>331000</v>
      </c>
      <c r="S1769" s="1011">
        <v>331000</v>
      </c>
    </row>
    <row r="1770" spans="1:19">
      <c r="A1770" s="1014" t="s">
        <v>2611</v>
      </c>
      <c r="B1770" s="1014" t="s">
        <v>858</v>
      </c>
      <c r="C1770" s="1014" t="s">
        <v>2612</v>
      </c>
      <c r="D1770" s="1014" t="s">
        <v>2613</v>
      </c>
      <c r="E1770" s="1014" t="s">
        <v>246</v>
      </c>
      <c r="F1770" s="1015">
        <v>39801</v>
      </c>
      <c r="G1770" s="1014" t="s">
        <v>284</v>
      </c>
      <c r="H1770" s="1010">
        <v>30000000</v>
      </c>
      <c r="I1770" s="1010">
        <v>0</v>
      </c>
      <c r="J1770" s="1010">
        <v>37191875</v>
      </c>
      <c r="K1770" s="1014" t="s">
        <v>1198</v>
      </c>
      <c r="L1770" s="1010"/>
      <c r="M1770" s="1010"/>
      <c r="N1770" s="1011"/>
      <c r="O1770" s="1010"/>
      <c r="P1770" s="1010"/>
      <c r="Q1770" s="1010"/>
      <c r="R1770" s="1010"/>
      <c r="S1770" s="1011"/>
    </row>
    <row r="1771" spans="1:19">
      <c r="A1771" s="1014" t="s">
        <v>2611</v>
      </c>
      <c r="B1771" s="1014" t="s">
        <v>283</v>
      </c>
      <c r="C1771" s="1014" t="s">
        <v>2612</v>
      </c>
      <c r="D1771" s="1014" t="s">
        <v>2613</v>
      </c>
      <c r="E1771" s="1014" t="s">
        <v>246</v>
      </c>
      <c r="F1771" s="1015">
        <v>40646</v>
      </c>
      <c r="G1771" s="1014" t="s">
        <v>283</v>
      </c>
      <c r="H1771" s="1010"/>
      <c r="I1771" s="1010"/>
      <c r="J1771" s="1010"/>
      <c r="K1771" s="1014" t="s">
        <v>283</v>
      </c>
      <c r="L1771" s="1010">
        <v>7500000</v>
      </c>
      <c r="M1771" s="1010"/>
      <c r="N1771" s="1011">
        <v>7500</v>
      </c>
      <c r="O1771" s="1010">
        <v>1000</v>
      </c>
      <c r="P1771" s="1010"/>
      <c r="Q1771" s="1010"/>
      <c r="R1771" s="1010"/>
      <c r="S1771" s="1011"/>
    </row>
    <row r="1772" spans="1:19">
      <c r="A1772" s="1014" t="s">
        <v>2611</v>
      </c>
      <c r="B1772" s="1014" t="s">
        <v>283</v>
      </c>
      <c r="C1772" s="1014" t="s">
        <v>2612</v>
      </c>
      <c r="D1772" s="1014" t="s">
        <v>2613</v>
      </c>
      <c r="E1772" s="1014" t="s">
        <v>246</v>
      </c>
      <c r="F1772" s="1015">
        <v>40905</v>
      </c>
      <c r="G1772" s="1014" t="s">
        <v>283</v>
      </c>
      <c r="H1772" s="1010"/>
      <c r="I1772" s="1010"/>
      <c r="J1772" s="1010"/>
      <c r="K1772" s="1014" t="s">
        <v>283</v>
      </c>
      <c r="L1772" s="1010">
        <v>22500000</v>
      </c>
      <c r="M1772" s="1010"/>
      <c r="N1772" s="1011">
        <v>22500</v>
      </c>
      <c r="O1772" s="1010">
        <v>1000</v>
      </c>
      <c r="P1772" s="1010"/>
      <c r="Q1772" s="1010"/>
      <c r="R1772" s="1010"/>
      <c r="S1772" s="1011"/>
    </row>
    <row r="1773" spans="1:19">
      <c r="A1773" s="1014" t="s">
        <v>2611</v>
      </c>
      <c r="B1773" s="1014" t="s">
        <v>283</v>
      </c>
      <c r="C1773" s="1014" t="s">
        <v>2612</v>
      </c>
      <c r="D1773" s="1014" t="s">
        <v>2613</v>
      </c>
      <c r="E1773" s="1014" t="s">
        <v>246</v>
      </c>
      <c r="F1773" s="1015">
        <v>41626</v>
      </c>
      <c r="G1773" s="1014" t="s">
        <v>283</v>
      </c>
      <c r="H1773" s="1010"/>
      <c r="I1773" s="1010"/>
      <c r="J1773" s="1010"/>
      <c r="K1773" s="1014" t="s">
        <v>283</v>
      </c>
      <c r="L1773" s="1010"/>
      <c r="M1773" s="1010"/>
      <c r="N1773" s="1011"/>
      <c r="O1773" s="1010"/>
      <c r="P1773" s="1010"/>
      <c r="Q1773" s="1010"/>
      <c r="R1773" s="1010">
        <v>2920000</v>
      </c>
      <c r="S1773" s="1011">
        <v>302623</v>
      </c>
    </row>
    <row r="1774" spans="1:19">
      <c r="A1774" s="1014" t="s">
        <v>2614</v>
      </c>
      <c r="B1774" s="1014" t="s">
        <v>858</v>
      </c>
      <c r="C1774" s="1014" t="s">
        <v>2615</v>
      </c>
      <c r="D1774" s="1014" t="s">
        <v>286</v>
      </c>
      <c r="E1774" s="1014" t="s">
        <v>56</v>
      </c>
      <c r="F1774" s="1015">
        <v>39805</v>
      </c>
      <c r="G1774" s="1014" t="s">
        <v>284</v>
      </c>
      <c r="H1774" s="1010">
        <v>42000000</v>
      </c>
      <c r="I1774" s="1010">
        <v>0</v>
      </c>
      <c r="J1774" s="1010">
        <v>47869108.329999998</v>
      </c>
      <c r="K1774" s="1014" t="s">
        <v>1198</v>
      </c>
      <c r="L1774" s="1010"/>
      <c r="M1774" s="1010"/>
      <c r="N1774" s="1011"/>
      <c r="O1774" s="1010"/>
      <c r="P1774" s="1010"/>
      <c r="Q1774" s="1010"/>
      <c r="R1774" s="1010"/>
      <c r="S1774" s="1011"/>
    </row>
    <row r="1775" spans="1:19">
      <c r="A1775" s="1014" t="s">
        <v>2614</v>
      </c>
      <c r="B1775" s="1014" t="s">
        <v>283</v>
      </c>
      <c r="C1775" s="1014" t="s">
        <v>2615</v>
      </c>
      <c r="D1775" s="1014" t="s">
        <v>286</v>
      </c>
      <c r="E1775" s="1014" t="s">
        <v>56</v>
      </c>
      <c r="F1775" s="1015">
        <v>40660</v>
      </c>
      <c r="G1775" s="1014" t="s">
        <v>283</v>
      </c>
      <c r="H1775" s="1010"/>
      <c r="I1775" s="1010"/>
      <c r="J1775" s="1010"/>
      <c r="K1775" s="1014" t="s">
        <v>283</v>
      </c>
      <c r="L1775" s="1010">
        <v>42000000</v>
      </c>
      <c r="M1775" s="1010"/>
      <c r="N1775" s="1011">
        <v>42000</v>
      </c>
      <c r="O1775" s="1010">
        <v>1000</v>
      </c>
      <c r="P1775" s="1010"/>
      <c r="Q1775" s="1010"/>
      <c r="R1775" s="1010"/>
      <c r="S1775" s="1011"/>
    </row>
    <row r="1776" spans="1:19">
      <c r="A1776" s="1014" t="s">
        <v>2614</v>
      </c>
      <c r="B1776" s="1014" t="s">
        <v>283</v>
      </c>
      <c r="C1776" s="1014" t="s">
        <v>2615</v>
      </c>
      <c r="D1776" s="1014" t="s">
        <v>286</v>
      </c>
      <c r="E1776" s="1014" t="s">
        <v>56</v>
      </c>
      <c r="F1776" s="1015">
        <v>40681</v>
      </c>
      <c r="G1776" s="1014" t="s">
        <v>283</v>
      </c>
      <c r="H1776" s="1010"/>
      <c r="I1776" s="1010"/>
      <c r="J1776" s="1010"/>
      <c r="K1776" s="1014" t="s">
        <v>283</v>
      </c>
      <c r="L1776" s="1010"/>
      <c r="M1776" s="1010"/>
      <c r="N1776" s="1011"/>
      <c r="O1776" s="1010"/>
      <c r="P1776" s="1010"/>
      <c r="Q1776" s="1010"/>
      <c r="R1776" s="1010">
        <v>945775</v>
      </c>
      <c r="S1776" s="1011">
        <v>516817</v>
      </c>
    </row>
    <row r="1777" spans="1:19">
      <c r="A1777" s="1014" t="s">
        <v>2616</v>
      </c>
      <c r="B1777" s="1014" t="s">
        <v>858</v>
      </c>
      <c r="C1777" s="1014" t="s">
        <v>2617</v>
      </c>
      <c r="D1777" s="1014" t="s">
        <v>1118</v>
      </c>
      <c r="E1777" s="1014" t="s">
        <v>166</v>
      </c>
      <c r="F1777" s="1015">
        <v>39794</v>
      </c>
      <c r="G1777" s="1014" t="s">
        <v>284</v>
      </c>
      <c r="H1777" s="1010">
        <v>125198000</v>
      </c>
      <c r="I1777" s="1010">
        <v>0</v>
      </c>
      <c r="J1777" s="1010">
        <v>130542485.91</v>
      </c>
      <c r="K1777" s="1014" t="s">
        <v>1198</v>
      </c>
      <c r="L1777" s="1010"/>
      <c r="M1777" s="1010"/>
      <c r="N1777" s="1011"/>
      <c r="O1777" s="1010"/>
      <c r="P1777" s="1010"/>
      <c r="Q1777" s="1010"/>
      <c r="R1777" s="1010"/>
      <c r="S1777" s="1011"/>
    </row>
    <row r="1778" spans="1:19">
      <c r="A1778" s="1014" t="s">
        <v>2616</v>
      </c>
      <c r="B1778" s="1014" t="s">
        <v>283</v>
      </c>
      <c r="C1778" s="1014" t="s">
        <v>2617</v>
      </c>
      <c r="D1778" s="1014" t="s">
        <v>1118</v>
      </c>
      <c r="E1778" s="1014" t="s">
        <v>166</v>
      </c>
      <c r="F1778" s="1015">
        <v>39938</v>
      </c>
      <c r="G1778" s="1014" t="s">
        <v>283</v>
      </c>
      <c r="H1778" s="1010"/>
      <c r="I1778" s="1010"/>
      <c r="J1778" s="1010"/>
      <c r="K1778" s="1014" t="s">
        <v>283</v>
      </c>
      <c r="L1778" s="1010">
        <v>125198000</v>
      </c>
      <c r="M1778" s="1010"/>
      <c r="N1778" s="1011">
        <v>125198</v>
      </c>
      <c r="O1778" s="1010">
        <v>1000</v>
      </c>
      <c r="P1778" s="1010"/>
      <c r="Q1778" s="1010"/>
      <c r="R1778" s="1010"/>
      <c r="S1778" s="1011"/>
    </row>
    <row r="1779" spans="1:19">
      <c r="A1779" s="1014" t="s">
        <v>2616</v>
      </c>
      <c r="B1779" s="1014" t="s">
        <v>283</v>
      </c>
      <c r="C1779" s="1014" t="s">
        <v>2617</v>
      </c>
      <c r="D1779" s="1014" t="s">
        <v>1118</v>
      </c>
      <c r="E1779" s="1014" t="s">
        <v>166</v>
      </c>
      <c r="F1779" s="1015">
        <v>40344</v>
      </c>
      <c r="G1779" s="1014" t="s">
        <v>283</v>
      </c>
      <c r="H1779" s="1010"/>
      <c r="I1779" s="1010"/>
      <c r="J1779" s="1010"/>
      <c r="K1779" s="1014" t="s">
        <v>283</v>
      </c>
      <c r="L1779" s="1010"/>
      <c r="M1779" s="1010"/>
      <c r="N1779" s="1011"/>
      <c r="O1779" s="1010"/>
      <c r="P1779" s="1010"/>
      <c r="Q1779" s="1010"/>
      <c r="R1779" s="1010">
        <v>2857914.52</v>
      </c>
      <c r="S1779" s="1011">
        <v>2615557</v>
      </c>
    </row>
    <row r="1780" spans="1:19">
      <c r="A1780" s="1014" t="s">
        <v>2618</v>
      </c>
      <c r="B1780" s="1014" t="s">
        <v>2619</v>
      </c>
      <c r="C1780" s="1014" t="s">
        <v>2620</v>
      </c>
      <c r="D1780" s="1014" t="s">
        <v>2265</v>
      </c>
      <c r="E1780" s="1014" t="s">
        <v>188</v>
      </c>
      <c r="F1780" s="1015">
        <v>39787</v>
      </c>
      <c r="G1780" s="1014" t="s">
        <v>284</v>
      </c>
      <c r="H1780" s="1010">
        <v>303000000</v>
      </c>
      <c r="I1780" s="1010">
        <v>0</v>
      </c>
      <c r="J1780" s="1010">
        <v>121757209.63</v>
      </c>
      <c r="K1780" s="1014" t="s">
        <v>900</v>
      </c>
      <c r="L1780" s="1010"/>
      <c r="M1780" s="1010"/>
      <c r="N1780" s="1011"/>
      <c r="O1780" s="1010"/>
      <c r="P1780" s="1010"/>
      <c r="Q1780" s="1010"/>
      <c r="R1780" s="1010"/>
      <c r="S1780" s="1011"/>
    </row>
    <row r="1781" spans="1:19">
      <c r="A1781" s="1014" t="s">
        <v>2618</v>
      </c>
      <c r="B1781" s="1014" t="s">
        <v>283</v>
      </c>
      <c r="C1781" s="1014" t="s">
        <v>2620</v>
      </c>
      <c r="D1781" s="1014" t="s">
        <v>2265</v>
      </c>
      <c r="E1781" s="1014" t="s">
        <v>188</v>
      </c>
      <c r="F1781" s="1015">
        <v>41141</v>
      </c>
      <c r="G1781" s="1014" t="s">
        <v>283</v>
      </c>
      <c r="H1781" s="1010"/>
      <c r="I1781" s="1010"/>
      <c r="J1781" s="1010"/>
      <c r="K1781" s="1014" t="s">
        <v>283</v>
      </c>
      <c r="L1781" s="1010">
        <v>114772740</v>
      </c>
      <c r="M1781" s="1010">
        <v>-1434659.25</v>
      </c>
      <c r="N1781" s="1011">
        <v>5738637</v>
      </c>
      <c r="O1781" s="1010">
        <v>20</v>
      </c>
      <c r="P1781" s="1010">
        <v>-188227260</v>
      </c>
      <c r="Q1781" s="1010"/>
      <c r="R1781" s="1010"/>
      <c r="S1781" s="1011"/>
    </row>
    <row r="1782" spans="1:19">
      <c r="A1782" s="1014" t="s">
        <v>2618</v>
      </c>
      <c r="B1782" s="1014" t="s">
        <v>283</v>
      </c>
      <c r="C1782" s="1014" t="s">
        <v>2620</v>
      </c>
      <c r="D1782" s="1014" t="s">
        <v>2265</v>
      </c>
      <c r="E1782" s="1014" t="s">
        <v>188</v>
      </c>
      <c r="F1782" s="1015">
        <v>41171</v>
      </c>
      <c r="G1782" s="1014" t="s">
        <v>283</v>
      </c>
      <c r="H1782" s="1010"/>
      <c r="I1782" s="1010"/>
      <c r="J1782" s="1010"/>
      <c r="K1782" s="1014" t="s">
        <v>283</v>
      </c>
      <c r="L1782" s="1010"/>
      <c r="M1782" s="1010"/>
      <c r="N1782" s="1011"/>
      <c r="O1782" s="1010"/>
      <c r="P1782" s="1010"/>
      <c r="Q1782" s="1010"/>
      <c r="R1782" s="1010">
        <v>825000</v>
      </c>
      <c r="S1782" s="1011">
        <v>97540.56</v>
      </c>
    </row>
    <row r="1783" spans="1:19">
      <c r="A1783" s="1014" t="s">
        <v>2621</v>
      </c>
      <c r="B1783" s="1014" t="s">
        <v>1015</v>
      </c>
      <c r="C1783" s="1014" t="s">
        <v>2622</v>
      </c>
      <c r="D1783" s="1014" t="s">
        <v>2623</v>
      </c>
      <c r="E1783" s="1014" t="s">
        <v>83</v>
      </c>
      <c r="F1783" s="1015">
        <v>39843</v>
      </c>
      <c r="G1783" s="1014" t="s">
        <v>284</v>
      </c>
      <c r="H1783" s="1010">
        <v>10000000</v>
      </c>
      <c r="I1783" s="1010">
        <v>0</v>
      </c>
      <c r="J1783" s="1010">
        <v>11400453.220000001</v>
      </c>
      <c r="K1783" s="1014" t="s">
        <v>1198</v>
      </c>
      <c r="L1783" s="1010"/>
      <c r="M1783" s="1010"/>
      <c r="N1783" s="1011"/>
      <c r="O1783" s="1010"/>
      <c r="P1783" s="1010"/>
      <c r="Q1783" s="1010"/>
      <c r="R1783" s="1010"/>
      <c r="S1783" s="1011"/>
    </row>
    <row r="1784" spans="1:19">
      <c r="A1784" s="1014" t="s">
        <v>2621</v>
      </c>
      <c r="B1784" s="1014" t="s">
        <v>283</v>
      </c>
      <c r="C1784" s="1014" t="s">
        <v>2622</v>
      </c>
      <c r="D1784" s="1014" t="s">
        <v>2623</v>
      </c>
      <c r="E1784" s="1014" t="s">
        <v>83</v>
      </c>
      <c r="F1784" s="1015">
        <v>40787</v>
      </c>
      <c r="G1784" s="1014" t="s">
        <v>283</v>
      </c>
      <c r="H1784" s="1010"/>
      <c r="I1784" s="1010"/>
      <c r="J1784" s="1010"/>
      <c r="K1784" s="1014" t="s">
        <v>283</v>
      </c>
      <c r="L1784" s="1010">
        <v>10000000</v>
      </c>
      <c r="M1784" s="1010"/>
      <c r="N1784" s="1011">
        <v>10000</v>
      </c>
      <c r="O1784" s="1010">
        <v>1000</v>
      </c>
      <c r="P1784" s="1010"/>
      <c r="Q1784" s="1010"/>
      <c r="R1784" s="1010"/>
      <c r="S1784" s="1011"/>
    </row>
    <row r="1785" spans="1:19">
      <c r="A1785" s="1014" t="s">
        <v>2621</v>
      </c>
      <c r="B1785" s="1014" t="s">
        <v>283</v>
      </c>
      <c r="C1785" s="1014" t="s">
        <v>2622</v>
      </c>
      <c r="D1785" s="1014" t="s">
        <v>2623</v>
      </c>
      <c r="E1785" s="1014" t="s">
        <v>83</v>
      </c>
      <c r="F1785" s="1015">
        <v>40842</v>
      </c>
      <c r="G1785" s="1014" t="s">
        <v>283</v>
      </c>
      <c r="H1785" s="1010"/>
      <c r="I1785" s="1010"/>
      <c r="J1785" s="1010"/>
      <c r="K1785" s="1014" t="s">
        <v>283</v>
      </c>
      <c r="L1785" s="1010"/>
      <c r="M1785" s="1010"/>
      <c r="N1785" s="1011"/>
      <c r="O1785" s="1010"/>
      <c r="P1785" s="1010"/>
      <c r="Q1785" s="1010"/>
      <c r="R1785" s="1010">
        <v>107398</v>
      </c>
      <c r="S1785" s="1011">
        <v>133474.95000000001</v>
      </c>
    </row>
    <row r="1786" spans="1:19">
      <c r="A1786" s="1014" t="s">
        <v>2624</v>
      </c>
      <c r="B1786" s="1014" t="s">
        <v>893</v>
      </c>
      <c r="C1786" s="1014" t="s">
        <v>2625</v>
      </c>
      <c r="D1786" s="1014" t="s">
        <v>2626</v>
      </c>
      <c r="E1786" s="1014" t="s">
        <v>1931</v>
      </c>
      <c r="F1786" s="1015">
        <v>39850</v>
      </c>
      <c r="G1786" s="1014" t="s">
        <v>285</v>
      </c>
      <c r="H1786" s="1010">
        <v>15568000</v>
      </c>
      <c r="I1786" s="1010">
        <v>0</v>
      </c>
      <c r="J1786" s="1010">
        <v>18101553.84</v>
      </c>
      <c r="K1786" s="1014" t="s">
        <v>1198</v>
      </c>
      <c r="L1786" s="1010"/>
      <c r="M1786" s="1010"/>
      <c r="N1786" s="1011"/>
      <c r="O1786" s="1010"/>
      <c r="P1786" s="1010"/>
      <c r="Q1786" s="1010"/>
      <c r="R1786" s="1010"/>
      <c r="S1786" s="1011"/>
    </row>
    <row r="1787" spans="1:19">
      <c r="A1787" s="1014" t="s">
        <v>2624</v>
      </c>
      <c r="B1787" s="1014" t="s">
        <v>283</v>
      </c>
      <c r="C1787" s="1014" t="s">
        <v>2625</v>
      </c>
      <c r="D1787" s="1014" t="s">
        <v>2626</v>
      </c>
      <c r="E1787" s="1014" t="s">
        <v>1931</v>
      </c>
      <c r="F1787" s="1015">
        <v>40555</v>
      </c>
      <c r="G1787" s="1014" t="s">
        <v>283</v>
      </c>
      <c r="H1787" s="1010"/>
      <c r="I1787" s="1010"/>
      <c r="J1787" s="1010"/>
      <c r="K1787" s="1014" t="s">
        <v>283</v>
      </c>
      <c r="L1787" s="1010">
        <v>4000000</v>
      </c>
      <c r="M1787" s="1010"/>
      <c r="N1787" s="1011">
        <v>4000</v>
      </c>
      <c r="O1787" s="1010">
        <v>1000</v>
      </c>
      <c r="P1787" s="1010"/>
      <c r="Q1787" s="1010"/>
      <c r="R1787" s="1010"/>
      <c r="S1787" s="1011"/>
    </row>
    <row r="1788" spans="1:19">
      <c r="A1788" s="1014" t="s">
        <v>2624</v>
      </c>
      <c r="B1788" s="1014" t="s">
        <v>283</v>
      </c>
      <c r="C1788" s="1014" t="s">
        <v>2625</v>
      </c>
      <c r="D1788" s="1014" t="s">
        <v>2626</v>
      </c>
      <c r="E1788" s="1014" t="s">
        <v>1931</v>
      </c>
      <c r="F1788" s="1015">
        <v>40618</v>
      </c>
      <c r="G1788" s="1014" t="s">
        <v>283</v>
      </c>
      <c r="H1788" s="1010"/>
      <c r="I1788" s="1010"/>
      <c r="J1788" s="1010"/>
      <c r="K1788" s="1014" t="s">
        <v>283</v>
      </c>
      <c r="L1788" s="1010">
        <v>11568000</v>
      </c>
      <c r="M1788" s="1010"/>
      <c r="N1788" s="1011">
        <v>11568</v>
      </c>
      <c r="O1788" s="1010">
        <v>1000</v>
      </c>
      <c r="P1788" s="1010"/>
      <c r="Q1788" s="1010"/>
      <c r="R1788" s="1010">
        <v>778000</v>
      </c>
      <c r="S1788" s="1011">
        <v>778</v>
      </c>
    </row>
    <row r="1789" spans="1:19">
      <c r="A1789" s="1014" t="s">
        <v>2627</v>
      </c>
      <c r="B1789" s="1014" t="s">
        <v>907</v>
      </c>
      <c r="C1789" s="1014" t="s">
        <v>2628</v>
      </c>
      <c r="D1789" s="1014" t="s">
        <v>2629</v>
      </c>
      <c r="E1789" s="1014" t="s">
        <v>239</v>
      </c>
      <c r="F1789" s="1015">
        <v>39836</v>
      </c>
      <c r="G1789" s="1014" t="s">
        <v>285</v>
      </c>
      <c r="H1789" s="1010">
        <v>10973000</v>
      </c>
      <c r="I1789" s="1010">
        <v>0</v>
      </c>
      <c r="J1789" s="1010">
        <v>2652816.96</v>
      </c>
      <c r="K1789" s="1014" t="s">
        <v>900</v>
      </c>
      <c r="L1789" s="1010"/>
      <c r="M1789" s="1010"/>
      <c r="N1789" s="1011"/>
      <c r="O1789" s="1010"/>
      <c r="P1789" s="1010"/>
      <c r="Q1789" s="1010"/>
      <c r="R1789" s="1010"/>
      <c r="S1789" s="1011"/>
    </row>
    <row r="1790" spans="1:19">
      <c r="A1790" s="1014" t="s">
        <v>2627</v>
      </c>
      <c r="B1790" s="1014" t="s">
        <v>283</v>
      </c>
      <c r="C1790" s="1014" t="s">
        <v>2628</v>
      </c>
      <c r="D1790" s="1014" t="s">
        <v>2629</v>
      </c>
      <c r="E1790" s="1014" t="s">
        <v>239</v>
      </c>
      <c r="F1790" s="1015">
        <v>41359</v>
      </c>
      <c r="G1790" s="1014" t="s">
        <v>283</v>
      </c>
      <c r="H1790" s="1010"/>
      <c r="I1790" s="1010"/>
      <c r="J1790" s="1010"/>
      <c r="K1790" s="1014" t="s">
        <v>283</v>
      </c>
      <c r="L1790" s="1010">
        <v>1796209.03</v>
      </c>
      <c r="M1790" s="1010"/>
      <c r="N1790" s="1011">
        <v>10351</v>
      </c>
      <c r="O1790" s="1010">
        <v>173.53</v>
      </c>
      <c r="P1790" s="1010">
        <v>-8554790.9700000007</v>
      </c>
      <c r="Q1790" s="1010"/>
      <c r="R1790" s="1010">
        <v>130704.17</v>
      </c>
      <c r="S1790" s="1011">
        <v>516</v>
      </c>
    </row>
    <row r="1791" spans="1:19">
      <c r="A1791" s="1014" t="s">
        <v>2627</v>
      </c>
      <c r="B1791" s="1014" t="s">
        <v>283</v>
      </c>
      <c r="C1791" s="1014" t="s">
        <v>2628</v>
      </c>
      <c r="D1791" s="1014" t="s">
        <v>2629</v>
      </c>
      <c r="E1791" s="1014" t="s">
        <v>239</v>
      </c>
      <c r="F1791" s="1015">
        <v>41360</v>
      </c>
      <c r="G1791" s="1014" t="s">
        <v>283</v>
      </c>
      <c r="H1791" s="1010"/>
      <c r="I1791" s="1010"/>
      <c r="J1791" s="1010"/>
      <c r="K1791" s="1014" t="s">
        <v>283</v>
      </c>
      <c r="L1791" s="1010">
        <v>107935.66</v>
      </c>
      <c r="M1791" s="1010"/>
      <c r="N1791" s="1011">
        <v>622</v>
      </c>
      <c r="O1791" s="1010">
        <v>173.53</v>
      </c>
      <c r="P1791" s="1010">
        <v>-514064.34</v>
      </c>
      <c r="Q1791" s="1010"/>
      <c r="R1791" s="1010">
        <v>8358.99</v>
      </c>
      <c r="S1791" s="1011">
        <v>33</v>
      </c>
    </row>
    <row r="1792" spans="1:19">
      <c r="A1792" s="1014" t="s">
        <v>2627</v>
      </c>
      <c r="B1792" s="1014" t="s">
        <v>283</v>
      </c>
      <c r="C1792" s="1014" t="s">
        <v>2628</v>
      </c>
      <c r="D1792" s="1014" t="s">
        <v>2629</v>
      </c>
      <c r="E1792" s="1014" t="s">
        <v>239</v>
      </c>
      <c r="F1792" s="1015">
        <v>41373</v>
      </c>
      <c r="G1792" s="1014" t="s">
        <v>283</v>
      </c>
      <c r="H1792" s="1010"/>
      <c r="I1792" s="1010"/>
      <c r="J1792" s="1010"/>
      <c r="K1792" s="1014" t="s">
        <v>283</v>
      </c>
      <c r="L1792" s="1010"/>
      <c r="M1792" s="1010">
        <v>-25000</v>
      </c>
      <c r="N1792" s="1011"/>
      <c r="O1792" s="1010"/>
      <c r="P1792" s="1010"/>
      <c r="Q1792" s="1010"/>
      <c r="R1792" s="1010"/>
      <c r="S1792" s="1011"/>
    </row>
    <row r="1793" spans="1:19">
      <c r="A1793" s="1014" t="s">
        <v>2630</v>
      </c>
      <c r="B1793" s="1014" t="s">
        <v>2940</v>
      </c>
      <c r="C1793" s="1014" t="s">
        <v>2631</v>
      </c>
      <c r="D1793" s="1014" t="s">
        <v>2632</v>
      </c>
      <c r="E1793" s="1014" t="s">
        <v>89</v>
      </c>
      <c r="F1793" s="1015">
        <v>39983</v>
      </c>
      <c r="G1793" s="1014" t="s">
        <v>924</v>
      </c>
      <c r="H1793" s="1010">
        <v>15000000</v>
      </c>
      <c r="I1793" s="1010">
        <v>0</v>
      </c>
      <c r="J1793" s="1010">
        <v>24929429.699999999</v>
      </c>
      <c r="K1793" s="1014" t="s">
        <v>1198</v>
      </c>
      <c r="L1793" s="1010"/>
      <c r="M1793" s="1010"/>
      <c r="N1793" s="1011"/>
      <c r="O1793" s="1010"/>
      <c r="P1793" s="1010"/>
      <c r="Q1793" s="1010"/>
      <c r="R1793" s="1010"/>
      <c r="S1793" s="1011"/>
    </row>
    <row r="1794" spans="1:19">
      <c r="A1794" s="1014" t="s">
        <v>2630</v>
      </c>
      <c r="B1794" s="1014" t="s">
        <v>283</v>
      </c>
      <c r="C1794" s="1014" t="s">
        <v>2631</v>
      </c>
      <c r="D1794" s="1014" t="s">
        <v>2632</v>
      </c>
      <c r="E1794" s="1014" t="s">
        <v>89</v>
      </c>
      <c r="F1794" s="1015">
        <v>42201</v>
      </c>
      <c r="G1794" s="1014" t="s">
        <v>283</v>
      </c>
      <c r="H1794" s="1010"/>
      <c r="I1794" s="1010"/>
      <c r="J1794" s="1010"/>
      <c r="K1794" s="1014" t="s">
        <v>283</v>
      </c>
      <c r="L1794" s="1010">
        <v>15000000</v>
      </c>
      <c r="M1794" s="1010"/>
      <c r="N1794" s="1011">
        <v>15000000</v>
      </c>
      <c r="O1794" s="1010">
        <v>1</v>
      </c>
      <c r="P1794" s="1010"/>
      <c r="Q1794" s="1010"/>
      <c r="R1794" s="1010">
        <v>750000</v>
      </c>
      <c r="S1794" s="1011">
        <v>750000</v>
      </c>
    </row>
    <row r="1795" spans="1:19">
      <c r="A1795" s="1014" t="s">
        <v>2633</v>
      </c>
      <c r="B1795" s="1014" t="s">
        <v>1015</v>
      </c>
      <c r="C1795" s="1014" t="s">
        <v>2634</v>
      </c>
      <c r="D1795" s="1014" t="s">
        <v>1519</v>
      </c>
      <c r="E1795" s="1014" t="s">
        <v>6</v>
      </c>
      <c r="F1795" s="1015">
        <v>39801</v>
      </c>
      <c r="G1795" s="1014" t="s">
        <v>284</v>
      </c>
      <c r="H1795" s="1010">
        <v>8500000</v>
      </c>
      <c r="I1795" s="1010">
        <v>0</v>
      </c>
      <c r="J1795" s="1010">
        <v>9930625</v>
      </c>
      <c r="K1795" s="1014" t="s">
        <v>1198</v>
      </c>
      <c r="L1795" s="1010"/>
      <c r="M1795" s="1010"/>
      <c r="N1795" s="1011"/>
      <c r="O1795" s="1010"/>
      <c r="P1795" s="1010"/>
      <c r="Q1795" s="1010"/>
      <c r="R1795" s="1010"/>
      <c r="S1795" s="1011"/>
    </row>
    <row r="1796" spans="1:19">
      <c r="A1796" s="1014" t="s">
        <v>2633</v>
      </c>
      <c r="B1796" s="1014" t="s">
        <v>283</v>
      </c>
      <c r="C1796" s="1014" t="s">
        <v>2634</v>
      </c>
      <c r="D1796" s="1014" t="s">
        <v>1519</v>
      </c>
      <c r="E1796" s="1014" t="s">
        <v>6</v>
      </c>
      <c r="F1796" s="1015">
        <v>40759</v>
      </c>
      <c r="G1796" s="1014" t="s">
        <v>283</v>
      </c>
      <c r="H1796" s="1010"/>
      <c r="I1796" s="1010"/>
      <c r="J1796" s="1010"/>
      <c r="K1796" s="1014" t="s">
        <v>283</v>
      </c>
      <c r="L1796" s="1010">
        <v>8500000</v>
      </c>
      <c r="M1796" s="1010"/>
      <c r="N1796" s="1011">
        <v>8500</v>
      </c>
      <c r="O1796" s="1010">
        <v>1000</v>
      </c>
      <c r="P1796" s="1010"/>
      <c r="Q1796" s="1010"/>
      <c r="R1796" s="1010"/>
      <c r="S1796" s="1011"/>
    </row>
    <row r="1797" spans="1:19">
      <c r="A1797" s="1014" t="s">
        <v>2633</v>
      </c>
      <c r="B1797" s="1014" t="s">
        <v>283</v>
      </c>
      <c r="C1797" s="1014" t="s">
        <v>2634</v>
      </c>
      <c r="D1797" s="1014" t="s">
        <v>1519</v>
      </c>
      <c r="E1797" s="1014" t="s">
        <v>6</v>
      </c>
      <c r="F1797" s="1015">
        <v>40800</v>
      </c>
      <c r="G1797" s="1014" t="s">
        <v>283</v>
      </c>
      <c r="H1797" s="1010"/>
      <c r="I1797" s="1010"/>
      <c r="J1797" s="1010"/>
      <c r="K1797" s="1014" t="s">
        <v>283</v>
      </c>
      <c r="L1797" s="1010"/>
      <c r="M1797" s="1010"/>
      <c r="N1797" s="1011"/>
      <c r="O1797" s="1010"/>
      <c r="P1797" s="1010"/>
      <c r="Q1797" s="1010"/>
      <c r="R1797" s="1010">
        <v>315000</v>
      </c>
      <c r="S1797" s="1011">
        <v>239212</v>
      </c>
    </row>
    <row r="1798" spans="1:19">
      <c r="A1798" s="1014" t="s">
        <v>2635</v>
      </c>
      <c r="B1798" s="1014" t="s">
        <v>858</v>
      </c>
      <c r="C1798" s="1014" t="s">
        <v>2636</v>
      </c>
      <c r="D1798" s="1014" t="s">
        <v>2637</v>
      </c>
      <c r="E1798" s="1014" t="s">
        <v>83</v>
      </c>
      <c r="F1798" s="1015">
        <v>39822</v>
      </c>
      <c r="G1798" s="1014" t="s">
        <v>284</v>
      </c>
      <c r="H1798" s="1010">
        <v>89310000</v>
      </c>
      <c r="I1798" s="1010">
        <v>0</v>
      </c>
      <c r="J1798" s="1010">
        <v>92513970.829999998</v>
      </c>
      <c r="K1798" s="1014" t="s">
        <v>1198</v>
      </c>
      <c r="L1798" s="1010"/>
      <c r="M1798" s="1010"/>
      <c r="N1798" s="1011"/>
      <c r="O1798" s="1010"/>
      <c r="P1798" s="1010"/>
      <c r="Q1798" s="1010"/>
      <c r="R1798" s="1010"/>
      <c r="S1798" s="1011"/>
    </row>
    <row r="1799" spans="1:19">
      <c r="A1799" s="1014" t="s">
        <v>2635</v>
      </c>
      <c r="B1799" s="1014" t="s">
        <v>283</v>
      </c>
      <c r="C1799" s="1014" t="s">
        <v>2636</v>
      </c>
      <c r="D1799" s="1014" t="s">
        <v>2637</v>
      </c>
      <c r="E1799" s="1014" t="s">
        <v>83</v>
      </c>
      <c r="F1799" s="1015">
        <v>39911</v>
      </c>
      <c r="G1799" s="1014" t="s">
        <v>283</v>
      </c>
      <c r="H1799" s="1010"/>
      <c r="I1799" s="1010"/>
      <c r="J1799" s="1010"/>
      <c r="K1799" s="1014" t="s">
        <v>283</v>
      </c>
      <c r="L1799" s="1010">
        <v>89310000</v>
      </c>
      <c r="M1799" s="1010"/>
      <c r="N1799" s="1011">
        <v>89310</v>
      </c>
      <c r="O1799" s="1010">
        <v>1000</v>
      </c>
      <c r="P1799" s="1010"/>
      <c r="Q1799" s="1010"/>
      <c r="R1799" s="1010"/>
      <c r="S1799" s="1011"/>
    </row>
    <row r="1800" spans="1:19">
      <c r="A1800" s="1014" t="s">
        <v>2635</v>
      </c>
      <c r="B1800" s="1014" t="s">
        <v>283</v>
      </c>
      <c r="C1800" s="1014" t="s">
        <v>2636</v>
      </c>
      <c r="D1800" s="1014" t="s">
        <v>2637</v>
      </c>
      <c r="E1800" s="1014" t="s">
        <v>83</v>
      </c>
      <c r="F1800" s="1015">
        <v>39960</v>
      </c>
      <c r="G1800" s="1014" t="s">
        <v>283</v>
      </c>
      <c r="H1800" s="1010"/>
      <c r="I1800" s="1010"/>
      <c r="J1800" s="1010"/>
      <c r="K1800" s="1014" t="s">
        <v>283</v>
      </c>
      <c r="L1800" s="1010"/>
      <c r="M1800" s="1010"/>
      <c r="N1800" s="1011"/>
      <c r="O1800" s="1010"/>
      <c r="P1800" s="1010"/>
      <c r="Q1800" s="1010"/>
      <c r="R1800" s="1010">
        <v>2100000</v>
      </c>
      <c r="S1800" s="1011">
        <v>1620545</v>
      </c>
    </row>
    <row r="1801" spans="1:19">
      <c r="A1801" s="1014" t="s">
        <v>2638</v>
      </c>
      <c r="B1801" s="1014" t="s">
        <v>858</v>
      </c>
      <c r="C1801" s="1014" t="s">
        <v>2639</v>
      </c>
      <c r="D1801" s="1014" t="s">
        <v>1305</v>
      </c>
      <c r="E1801" s="1014" t="s">
        <v>19</v>
      </c>
      <c r="F1801" s="1015">
        <v>39766</v>
      </c>
      <c r="G1801" s="1014" t="s">
        <v>284</v>
      </c>
      <c r="H1801" s="1010">
        <v>3500000000</v>
      </c>
      <c r="I1801" s="1010">
        <v>0</v>
      </c>
      <c r="J1801" s="1010">
        <v>5448052772.5100002</v>
      </c>
      <c r="K1801" s="1014" t="s">
        <v>1198</v>
      </c>
      <c r="L1801" s="1010"/>
      <c r="M1801" s="1010"/>
      <c r="N1801" s="1011"/>
      <c r="O1801" s="1010"/>
      <c r="P1801" s="1010"/>
      <c r="Q1801" s="1010"/>
      <c r="R1801" s="1010"/>
      <c r="S1801" s="1011"/>
    </row>
    <row r="1802" spans="1:19">
      <c r="A1802" s="1014" t="s">
        <v>2638</v>
      </c>
      <c r="B1802" s="1014" t="s">
        <v>283</v>
      </c>
      <c r="C1802" s="1014" t="s">
        <v>2639</v>
      </c>
      <c r="D1802" s="1014" t="s">
        <v>1305</v>
      </c>
      <c r="E1802" s="1014" t="s">
        <v>19</v>
      </c>
      <c r="F1802" s="1015">
        <v>39813</v>
      </c>
      <c r="G1802" s="1014" t="s">
        <v>283</v>
      </c>
      <c r="H1802" s="1010">
        <v>1350000000</v>
      </c>
      <c r="I1802" s="1010"/>
      <c r="J1802" s="1010"/>
      <c r="K1802" s="1014" t="s">
        <v>283</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40632</v>
      </c>
      <c r="G1803" s="1014" t="s">
        <v>283</v>
      </c>
      <c r="H1803" s="1010"/>
      <c r="I1803" s="1010"/>
      <c r="J1803" s="1010"/>
      <c r="K1803" s="1014" t="s">
        <v>283</v>
      </c>
      <c r="L1803" s="1010">
        <v>4850000000</v>
      </c>
      <c r="M1803" s="1010"/>
      <c r="N1803" s="1011">
        <v>48500</v>
      </c>
      <c r="O1803" s="1010">
        <v>100000</v>
      </c>
      <c r="P1803" s="1010"/>
      <c r="Q1803" s="1010"/>
      <c r="R1803" s="1010"/>
      <c r="S1803" s="1011"/>
    </row>
    <row r="1804" spans="1:19">
      <c r="A1804" s="1014" t="s">
        <v>2638</v>
      </c>
      <c r="B1804" s="1014" t="s">
        <v>283</v>
      </c>
      <c r="C1804" s="1014" t="s">
        <v>2639</v>
      </c>
      <c r="D1804" s="1014" t="s">
        <v>1305</v>
      </c>
      <c r="E1804" s="1014" t="s">
        <v>19</v>
      </c>
      <c r="F1804" s="1015">
        <v>40814</v>
      </c>
      <c r="G1804" s="1014" t="s">
        <v>283</v>
      </c>
      <c r="H1804" s="1010"/>
      <c r="I1804" s="1010"/>
      <c r="J1804" s="1010"/>
      <c r="K1804" s="1014" t="s">
        <v>283</v>
      </c>
      <c r="L1804" s="1010"/>
      <c r="M1804" s="1010"/>
      <c r="N1804" s="1011"/>
      <c r="O1804" s="1010"/>
      <c r="P1804" s="1010"/>
      <c r="Q1804" s="1010"/>
      <c r="R1804" s="1010">
        <v>30066661.399999999</v>
      </c>
      <c r="S1804" s="1011">
        <v>17900182</v>
      </c>
    </row>
    <row r="1805" spans="1:19">
      <c r="A1805" s="1014" t="s">
        <v>2640</v>
      </c>
      <c r="B1805" s="1014" t="s">
        <v>2641</v>
      </c>
      <c r="C1805" s="1014" t="s">
        <v>2642</v>
      </c>
      <c r="D1805" s="1014" t="s">
        <v>1081</v>
      </c>
      <c r="E1805" s="1014" t="s">
        <v>15</v>
      </c>
      <c r="F1805" s="1015">
        <v>39787</v>
      </c>
      <c r="G1805" s="1014" t="s">
        <v>284</v>
      </c>
      <c r="H1805" s="1010">
        <v>69000000</v>
      </c>
      <c r="I1805" s="1010">
        <v>0</v>
      </c>
      <c r="J1805" s="1010">
        <v>4983333.33</v>
      </c>
      <c r="K1805" s="1014" t="s">
        <v>1101</v>
      </c>
      <c r="L1805" s="1010"/>
      <c r="M1805" s="1010"/>
      <c r="N1805" s="1011"/>
      <c r="O1805" s="1010"/>
      <c r="P1805" s="1010"/>
      <c r="Q1805" s="1010"/>
      <c r="R1805" s="1010"/>
      <c r="S1805" s="1011"/>
    </row>
    <row r="1806" spans="1:19">
      <c r="A1806" s="1014" t="s">
        <v>2640</v>
      </c>
      <c r="B1806" s="1014" t="s">
        <v>283</v>
      </c>
      <c r="C1806" s="1014" t="s">
        <v>2642</v>
      </c>
      <c r="D1806" s="1014" t="s">
        <v>1081</v>
      </c>
      <c r="E1806" s="1014" t="s">
        <v>15</v>
      </c>
      <c r="F1806" s="1015">
        <v>40648</v>
      </c>
      <c r="G1806" s="1014" t="s">
        <v>283</v>
      </c>
      <c r="H1806" s="1010"/>
      <c r="I1806" s="1010"/>
      <c r="J1806" s="1010"/>
      <c r="K1806" s="1014" t="s">
        <v>283</v>
      </c>
      <c r="L1806" s="1010"/>
      <c r="M1806" s="1010"/>
      <c r="N1806" s="1011"/>
      <c r="O1806" s="1010"/>
      <c r="P1806" s="1010">
        <v>-69000000</v>
      </c>
      <c r="Q1806" s="1010"/>
      <c r="R1806" s="1010"/>
      <c r="S1806" s="1011"/>
    </row>
    <row r="1807" spans="1:19">
      <c r="A1807" s="1014" t="s">
        <v>2643</v>
      </c>
      <c r="B1807" s="1014" t="s">
        <v>893</v>
      </c>
      <c r="C1807" s="1014" t="s">
        <v>2644</v>
      </c>
      <c r="D1807" s="1014" t="s">
        <v>2645</v>
      </c>
      <c r="E1807" s="1014" t="s">
        <v>105</v>
      </c>
      <c r="F1807" s="1015">
        <v>39822</v>
      </c>
      <c r="G1807" s="1014" t="s">
        <v>285</v>
      </c>
      <c r="H1807" s="1010">
        <v>2000000</v>
      </c>
      <c r="I1807" s="1010">
        <v>0</v>
      </c>
      <c r="J1807" s="1010">
        <v>2314972.2200000002</v>
      </c>
      <c r="K1807" s="1014" t="s">
        <v>1198</v>
      </c>
      <c r="L1807" s="1010"/>
      <c r="M1807" s="1010"/>
      <c r="N1807" s="1011"/>
      <c r="O1807" s="1010"/>
      <c r="P1807" s="1010"/>
      <c r="Q1807" s="1010"/>
      <c r="R1807" s="1010"/>
      <c r="S1807" s="1011"/>
    </row>
    <row r="1808" spans="1:19">
      <c r="A1808" s="1014" t="s">
        <v>2643</v>
      </c>
      <c r="B1808" s="1014" t="s">
        <v>283</v>
      </c>
      <c r="C1808" s="1014" t="s">
        <v>2644</v>
      </c>
      <c r="D1808" s="1014" t="s">
        <v>2645</v>
      </c>
      <c r="E1808" s="1014" t="s">
        <v>105</v>
      </c>
      <c r="F1808" s="1015">
        <v>40541</v>
      </c>
      <c r="G1808" s="1014" t="s">
        <v>283</v>
      </c>
      <c r="H1808" s="1010"/>
      <c r="I1808" s="1010"/>
      <c r="J1808" s="1010"/>
      <c r="K1808" s="1014" t="s">
        <v>283</v>
      </c>
      <c r="L1808" s="1010">
        <v>2000000</v>
      </c>
      <c r="M1808" s="1010"/>
      <c r="N1808" s="1011">
        <v>2000</v>
      </c>
      <c r="O1808" s="1010">
        <v>1000</v>
      </c>
      <c r="P1808" s="1010"/>
      <c r="Q1808" s="1010"/>
      <c r="R1808" s="1010">
        <v>100000</v>
      </c>
      <c r="S1808" s="1011">
        <v>100</v>
      </c>
    </row>
    <row r="1809" spans="1:19">
      <c r="A1809" s="1014" t="s">
        <v>2646</v>
      </c>
      <c r="B1809" s="1014" t="s">
        <v>858</v>
      </c>
      <c r="C1809" s="1014" t="s">
        <v>2647</v>
      </c>
      <c r="D1809" s="1014" t="s">
        <v>2648</v>
      </c>
      <c r="E1809" s="1014" t="s">
        <v>239</v>
      </c>
      <c r="F1809" s="1015">
        <v>39794</v>
      </c>
      <c r="G1809" s="1014" t="s">
        <v>284</v>
      </c>
      <c r="H1809" s="1010">
        <v>300000000</v>
      </c>
      <c r="I1809" s="1010">
        <v>0</v>
      </c>
      <c r="J1809" s="1010">
        <v>328991401.57999998</v>
      </c>
      <c r="K1809" s="1014" t="s">
        <v>1198</v>
      </c>
      <c r="L1809" s="1010"/>
      <c r="M1809" s="1010"/>
      <c r="N1809" s="1011"/>
      <c r="O1809" s="1010"/>
      <c r="P1809" s="1010"/>
      <c r="Q1809" s="1010"/>
      <c r="R1809" s="1010"/>
      <c r="S1809" s="1011"/>
    </row>
    <row r="1810" spans="1:19">
      <c r="A1810" s="1014" t="s">
        <v>2646</v>
      </c>
      <c r="B1810" s="1014" t="s">
        <v>283</v>
      </c>
      <c r="C1810" s="1014" t="s">
        <v>2647</v>
      </c>
      <c r="D1810" s="1014" t="s">
        <v>2648</v>
      </c>
      <c r="E1810" s="1014" t="s">
        <v>239</v>
      </c>
      <c r="F1810" s="1015">
        <v>40289</v>
      </c>
      <c r="G1810" s="1014" t="s">
        <v>283</v>
      </c>
      <c r="H1810" s="1010"/>
      <c r="I1810" s="1010"/>
      <c r="J1810" s="1010"/>
      <c r="K1810" s="1014" t="s">
        <v>283</v>
      </c>
      <c r="L1810" s="1010">
        <v>200000000</v>
      </c>
      <c r="M1810" s="1010"/>
      <c r="N1810" s="1011">
        <v>200000</v>
      </c>
      <c r="O1810" s="1010">
        <v>1000</v>
      </c>
      <c r="P1810" s="1010"/>
      <c r="Q1810" s="1010"/>
      <c r="R1810" s="1010"/>
      <c r="S1810" s="1011"/>
    </row>
    <row r="1811" spans="1:19">
      <c r="A1811" s="1014" t="s">
        <v>2646</v>
      </c>
      <c r="B1811" s="1014" t="s">
        <v>283</v>
      </c>
      <c r="C1811" s="1014" t="s">
        <v>2647</v>
      </c>
      <c r="D1811" s="1014" t="s">
        <v>2648</v>
      </c>
      <c r="E1811" s="1014" t="s">
        <v>239</v>
      </c>
      <c r="F1811" s="1015">
        <v>40534</v>
      </c>
      <c r="G1811" s="1014" t="s">
        <v>283</v>
      </c>
      <c r="H1811" s="1010"/>
      <c r="I1811" s="1010"/>
      <c r="J1811" s="1010"/>
      <c r="K1811" s="1014" t="s">
        <v>283</v>
      </c>
      <c r="L1811" s="1010">
        <v>100000000</v>
      </c>
      <c r="M1811" s="1010"/>
      <c r="N1811" s="1011">
        <v>100000</v>
      </c>
      <c r="O1811" s="1010">
        <v>1000</v>
      </c>
      <c r="P1811" s="1010"/>
      <c r="Q1811" s="1010"/>
      <c r="R1811" s="1010"/>
      <c r="S1811" s="1011"/>
    </row>
    <row r="1812" spans="1:19">
      <c r="A1812" s="1014" t="s">
        <v>2646</v>
      </c>
      <c r="B1812" s="1014" t="s">
        <v>283</v>
      </c>
      <c r="C1812" s="1014" t="s">
        <v>2647</v>
      </c>
      <c r="D1812" s="1014" t="s">
        <v>2648</v>
      </c>
      <c r="E1812" s="1014" t="s">
        <v>239</v>
      </c>
      <c r="F1812" s="1015">
        <v>40562</v>
      </c>
      <c r="G1812" s="1014" t="s">
        <v>283</v>
      </c>
      <c r="H1812" s="1010"/>
      <c r="I1812" s="1010"/>
      <c r="J1812" s="1010"/>
      <c r="K1812" s="1014" t="s">
        <v>283</v>
      </c>
      <c r="L1812" s="1010"/>
      <c r="M1812" s="1010"/>
      <c r="N1812" s="1011"/>
      <c r="O1812" s="1010"/>
      <c r="P1812" s="1010"/>
      <c r="Q1812" s="1010"/>
      <c r="R1812" s="1010">
        <v>5269179.3600000003</v>
      </c>
      <c r="S1812" s="1011">
        <v>3028264</v>
      </c>
    </row>
    <row r="1813" spans="1:19">
      <c r="A1813" s="1014" t="s">
        <v>2649</v>
      </c>
      <c r="B1813" s="1014" t="s">
        <v>893</v>
      </c>
      <c r="C1813" s="1014" t="s">
        <v>2650</v>
      </c>
      <c r="D1813" s="1014" t="s">
        <v>2651</v>
      </c>
      <c r="E1813" s="1014" t="s">
        <v>89</v>
      </c>
      <c r="F1813" s="1015">
        <v>39913</v>
      </c>
      <c r="G1813" s="1014" t="s">
        <v>285</v>
      </c>
      <c r="H1813" s="1010">
        <v>4000000</v>
      </c>
      <c r="I1813" s="1010">
        <v>0</v>
      </c>
      <c r="J1813" s="1010">
        <v>4721382.8899999997</v>
      </c>
      <c r="K1813" s="1014" t="s">
        <v>1198</v>
      </c>
      <c r="L1813" s="1010"/>
      <c r="M1813" s="1010"/>
      <c r="N1813" s="1011"/>
      <c r="O1813" s="1010"/>
      <c r="P1813" s="1010"/>
      <c r="Q1813" s="1010"/>
      <c r="R1813" s="1010"/>
      <c r="S1813" s="1011"/>
    </row>
    <row r="1814" spans="1:19">
      <c r="A1814" s="1014" t="s">
        <v>2649</v>
      </c>
      <c r="B1814" s="1014" t="s">
        <v>283</v>
      </c>
      <c r="C1814" s="1014" t="s">
        <v>2650</v>
      </c>
      <c r="D1814" s="1014" t="s">
        <v>2651</v>
      </c>
      <c r="E1814" s="1014" t="s">
        <v>89</v>
      </c>
      <c r="F1814" s="1015">
        <v>40786</v>
      </c>
      <c r="G1814" s="1014" t="s">
        <v>283</v>
      </c>
      <c r="H1814" s="1010"/>
      <c r="I1814" s="1010"/>
      <c r="J1814" s="1010"/>
      <c r="K1814" s="1014" t="s">
        <v>283</v>
      </c>
      <c r="L1814" s="1010">
        <v>4000000</v>
      </c>
      <c r="M1814" s="1010"/>
      <c r="N1814" s="1011">
        <v>4000</v>
      </c>
      <c r="O1814" s="1010">
        <v>1000</v>
      </c>
      <c r="P1814" s="1010"/>
      <c r="Q1814" s="1010"/>
      <c r="R1814" s="1010">
        <v>200000</v>
      </c>
      <c r="S1814" s="1011">
        <v>200</v>
      </c>
    </row>
    <row r="1815" spans="1:19">
      <c r="A1815" s="1014" t="s">
        <v>2652</v>
      </c>
      <c r="B1815" s="1014" t="s">
        <v>1051</v>
      </c>
      <c r="C1815" s="1014" t="s">
        <v>2653</v>
      </c>
      <c r="D1815" s="1014" t="s">
        <v>2654</v>
      </c>
      <c r="E1815" s="1014" t="s">
        <v>6</v>
      </c>
      <c r="F1815" s="1015">
        <v>39794</v>
      </c>
      <c r="G1815" s="1014" t="s">
        <v>284</v>
      </c>
      <c r="H1815" s="1010">
        <v>235000000</v>
      </c>
      <c r="I1815" s="1010">
        <v>0</v>
      </c>
      <c r="J1815" s="1010">
        <v>253929027.78</v>
      </c>
      <c r="K1815" s="1014" t="s">
        <v>1198</v>
      </c>
      <c r="L1815" s="1010"/>
      <c r="M1815" s="1010"/>
      <c r="N1815" s="1011"/>
      <c r="O1815" s="1010"/>
      <c r="P1815" s="1010"/>
      <c r="Q1815" s="1010"/>
      <c r="R1815" s="1010"/>
      <c r="S1815" s="1011"/>
    </row>
    <row r="1816" spans="1:19">
      <c r="A1816" s="1014" t="s">
        <v>2652</v>
      </c>
      <c r="B1816" s="1014" t="s">
        <v>283</v>
      </c>
      <c r="C1816" s="1014" t="s">
        <v>2653</v>
      </c>
      <c r="D1816" s="1014" t="s">
        <v>2654</v>
      </c>
      <c r="E1816" s="1014" t="s">
        <v>6</v>
      </c>
      <c r="F1816" s="1015">
        <v>40170</v>
      </c>
      <c r="G1816" s="1014" t="s">
        <v>283</v>
      </c>
      <c r="H1816" s="1010"/>
      <c r="I1816" s="1010"/>
      <c r="J1816" s="1010"/>
      <c r="K1816" s="1014" t="s">
        <v>283</v>
      </c>
      <c r="L1816" s="1010">
        <v>235000000</v>
      </c>
      <c r="M1816" s="1010"/>
      <c r="N1816" s="1011">
        <v>235000</v>
      </c>
      <c r="O1816" s="1010">
        <v>1000</v>
      </c>
      <c r="P1816" s="1010"/>
      <c r="Q1816" s="1010"/>
      <c r="R1816" s="1010"/>
      <c r="S1816" s="1011"/>
    </row>
    <row r="1817" spans="1:19">
      <c r="A1817" s="1014" t="s">
        <v>2652</v>
      </c>
      <c r="B1817" s="1014" t="s">
        <v>283</v>
      </c>
      <c r="C1817" s="1014" t="s">
        <v>2653</v>
      </c>
      <c r="D1817" s="1014" t="s">
        <v>2654</v>
      </c>
      <c r="E1817" s="1014" t="s">
        <v>6</v>
      </c>
      <c r="F1817" s="1015">
        <v>40345</v>
      </c>
      <c r="G1817" s="1014" t="s">
        <v>283</v>
      </c>
      <c r="H1817" s="1010"/>
      <c r="I1817" s="1010"/>
      <c r="J1817" s="1010"/>
      <c r="K1817" s="1014" t="s">
        <v>283</v>
      </c>
      <c r="L1817" s="1010"/>
      <c r="M1817" s="1010"/>
      <c r="N1817" s="1011"/>
      <c r="O1817" s="1010"/>
      <c r="P1817" s="1010"/>
      <c r="Q1817" s="1010"/>
      <c r="R1817" s="1010">
        <v>6820000</v>
      </c>
      <c r="S1817" s="1011">
        <v>354058</v>
      </c>
    </row>
    <row r="1818" spans="1:19">
      <c r="A1818" s="1014" t="s">
        <v>2655</v>
      </c>
      <c r="B1818" s="1014" t="s">
        <v>1467</v>
      </c>
      <c r="C1818" s="1014" t="s">
        <v>2656</v>
      </c>
      <c r="D1818" s="1014" t="s">
        <v>2657</v>
      </c>
      <c r="E1818" s="1014" t="s">
        <v>217</v>
      </c>
      <c r="F1818" s="1015">
        <v>39941</v>
      </c>
      <c r="G1818" s="1014" t="s">
        <v>924</v>
      </c>
      <c r="H1818" s="1010">
        <v>13644000</v>
      </c>
      <c r="I1818" s="1010">
        <v>0</v>
      </c>
      <c r="J1818" s="1010">
        <v>17019233.91</v>
      </c>
      <c r="K1818" s="1014" t="s">
        <v>1198</v>
      </c>
      <c r="L1818" s="1010"/>
      <c r="M1818" s="1010"/>
      <c r="N1818" s="1011"/>
      <c r="O1818" s="1010"/>
      <c r="P1818" s="1010"/>
      <c r="Q1818" s="1010"/>
      <c r="R1818" s="1010"/>
      <c r="S1818" s="1011"/>
    </row>
    <row r="1819" spans="1:19">
      <c r="A1819" s="1014" t="s">
        <v>2655</v>
      </c>
      <c r="B1819" s="1014" t="s">
        <v>283</v>
      </c>
      <c r="C1819" s="1014" t="s">
        <v>2656</v>
      </c>
      <c r="D1819" s="1014" t="s">
        <v>2657</v>
      </c>
      <c r="E1819" s="1014" t="s">
        <v>217</v>
      </c>
      <c r="F1819" s="1015">
        <v>40801</v>
      </c>
      <c r="G1819" s="1014" t="s">
        <v>283</v>
      </c>
      <c r="H1819" s="1010"/>
      <c r="I1819" s="1010"/>
      <c r="J1819" s="1010"/>
      <c r="K1819" s="1014" t="s">
        <v>283</v>
      </c>
      <c r="L1819" s="1010">
        <v>13644000</v>
      </c>
      <c r="M1819" s="1010"/>
      <c r="N1819" s="1011">
        <v>13644000</v>
      </c>
      <c r="O1819" s="1010">
        <v>1</v>
      </c>
      <c r="P1819" s="1010"/>
      <c r="Q1819" s="1010"/>
      <c r="R1819" s="1010">
        <v>682000</v>
      </c>
      <c r="S1819" s="1011">
        <v>682000</v>
      </c>
    </row>
    <row r="1820" spans="1:19">
      <c r="A1820" s="1014" t="s">
        <v>2658</v>
      </c>
      <c r="B1820" s="1014" t="s">
        <v>3069</v>
      </c>
      <c r="C1820" s="1014" t="s">
        <v>2659</v>
      </c>
      <c r="D1820" s="1014" t="s">
        <v>1972</v>
      </c>
      <c r="E1820" s="1014" t="s">
        <v>19</v>
      </c>
      <c r="F1820" s="1015">
        <v>39801</v>
      </c>
      <c r="G1820" s="1014" t="s">
        <v>284</v>
      </c>
      <c r="H1820" s="1010">
        <v>967870000</v>
      </c>
      <c r="I1820" s="1010">
        <v>0</v>
      </c>
      <c r="J1820" s="1010">
        <v>1191019526.3900001</v>
      </c>
      <c r="K1820" s="1014" t="s">
        <v>1198</v>
      </c>
      <c r="L1820" s="1010"/>
      <c r="M1820" s="1010"/>
      <c r="N1820" s="1011"/>
      <c r="O1820" s="1010"/>
      <c r="P1820" s="1010"/>
      <c r="Q1820" s="1010"/>
      <c r="R1820" s="1010"/>
      <c r="S1820" s="1011"/>
    </row>
    <row r="1821" spans="1:19">
      <c r="A1821" s="1014" t="s">
        <v>2658</v>
      </c>
      <c r="B1821" s="1014" t="s">
        <v>283</v>
      </c>
      <c r="C1821" s="1014" t="s">
        <v>2659</v>
      </c>
      <c r="D1821" s="1014" t="s">
        <v>1972</v>
      </c>
      <c r="E1821" s="1014" t="s">
        <v>19</v>
      </c>
      <c r="F1821" s="1015">
        <v>41481</v>
      </c>
      <c r="G1821" s="1014" t="s">
        <v>283</v>
      </c>
      <c r="H1821" s="1010"/>
      <c r="I1821" s="1010"/>
      <c r="J1821" s="1010"/>
      <c r="K1821" s="1014" t="s">
        <v>283</v>
      </c>
      <c r="L1821" s="1010">
        <v>967870000</v>
      </c>
      <c r="M1821" s="1010"/>
      <c r="N1821" s="1011">
        <v>967870</v>
      </c>
      <c r="O1821" s="1010">
        <v>1000</v>
      </c>
      <c r="P1821" s="1010"/>
      <c r="Q1821" s="1010"/>
      <c r="R1821" s="1010"/>
      <c r="S1821" s="1011"/>
    </row>
    <row r="1822" spans="1:19">
      <c r="A1822" s="1014" t="s">
        <v>2658</v>
      </c>
      <c r="B1822" s="1014" t="s">
        <v>283</v>
      </c>
      <c r="C1822" s="1014" t="s">
        <v>2659</v>
      </c>
      <c r="D1822" s="1014" t="s">
        <v>1972</v>
      </c>
      <c r="E1822" s="1014" t="s">
        <v>19</v>
      </c>
      <c r="F1822" s="1015">
        <v>43298</v>
      </c>
      <c r="G1822" s="1014" t="s">
        <v>283</v>
      </c>
      <c r="H1822" s="1010"/>
      <c r="I1822" s="1010"/>
      <c r="J1822" s="1010"/>
      <c r="K1822" s="1014" t="s">
        <v>283</v>
      </c>
      <c r="L1822" s="1010"/>
      <c r="M1822" s="1010"/>
      <c r="N1822" s="1011"/>
      <c r="O1822" s="1010"/>
      <c r="P1822" s="1010"/>
      <c r="Q1822" s="1010"/>
      <c r="R1822" s="1010">
        <v>405000</v>
      </c>
      <c r="S1822" s="1011">
        <v>2215819.5699999998</v>
      </c>
    </row>
    <row r="1823" spans="1:19">
      <c r="A1823" s="1014" t="s">
        <v>2660</v>
      </c>
      <c r="B1823" s="1014" t="s">
        <v>2661</v>
      </c>
      <c r="C1823" s="1014" t="s">
        <v>2662</v>
      </c>
      <c r="D1823" s="1014" t="s">
        <v>1992</v>
      </c>
      <c r="E1823" s="1014" t="s">
        <v>1465</v>
      </c>
      <c r="F1823" s="1015">
        <v>39829</v>
      </c>
      <c r="G1823" s="1014" t="s">
        <v>285</v>
      </c>
      <c r="H1823" s="1010">
        <v>8000000</v>
      </c>
      <c r="I1823" s="1010">
        <v>0</v>
      </c>
      <c r="J1823" s="1010">
        <v>253122.22</v>
      </c>
      <c r="K1823" s="1014" t="s">
        <v>1101</v>
      </c>
      <c r="L1823" s="1010"/>
      <c r="M1823" s="1010"/>
      <c r="N1823" s="1011"/>
      <c r="O1823" s="1010"/>
      <c r="P1823" s="1010"/>
      <c r="Q1823" s="1010"/>
      <c r="R1823" s="1010"/>
      <c r="S1823" s="1011"/>
    </row>
    <row r="1824" spans="1:19">
      <c r="A1824" s="1014" t="s">
        <v>2660</v>
      </c>
      <c r="B1824" s="1014" t="s">
        <v>283</v>
      </c>
      <c r="C1824" s="1014" t="s">
        <v>2662</v>
      </c>
      <c r="D1824" s="1014" t="s">
        <v>1992</v>
      </c>
      <c r="E1824" s="1014" t="s">
        <v>1465</v>
      </c>
      <c r="F1824" s="1015">
        <v>41670</v>
      </c>
      <c r="G1824" s="1014" t="s">
        <v>283</v>
      </c>
      <c r="H1824" s="1010"/>
      <c r="I1824" s="1010"/>
      <c r="J1824" s="1010"/>
      <c r="K1824" s="1014" t="s">
        <v>283</v>
      </c>
      <c r="L1824" s="1010"/>
      <c r="M1824" s="1010"/>
      <c r="N1824" s="1011"/>
      <c r="O1824" s="1010"/>
      <c r="P1824" s="1010">
        <v>-8000000</v>
      </c>
      <c r="Q1824" s="1010"/>
      <c r="R1824" s="1010"/>
      <c r="S1824" s="1011"/>
    </row>
    <row r="1825" spans="1:19">
      <c r="A1825" s="1014" t="s">
        <v>2663</v>
      </c>
      <c r="B1825" s="1014"/>
      <c r="C1825" s="1014" t="s">
        <v>2664</v>
      </c>
      <c r="D1825" s="1014" t="s">
        <v>2665</v>
      </c>
      <c r="E1825" s="1014" t="s">
        <v>89</v>
      </c>
      <c r="F1825" s="1015">
        <v>39773</v>
      </c>
      <c r="G1825" s="1014" t="s">
        <v>284</v>
      </c>
      <c r="H1825" s="1010">
        <v>104823000</v>
      </c>
      <c r="I1825" s="1010">
        <v>0</v>
      </c>
      <c r="J1825" s="1010">
        <v>120845170.8</v>
      </c>
      <c r="K1825" s="1014" t="s">
        <v>900</v>
      </c>
      <c r="L1825" s="1010"/>
      <c r="M1825" s="1010"/>
      <c r="N1825" s="1011"/>
      <c r="O1825" s="1010"/>
      <c r="P1825" s="1010"/>
      <c r="Q1825" s="1010"/>
      <c r="R1825" s="1010"/>
      <c r="S1825" s="1011"/>
    </row>
    <row r="1826" spans="1:19">
      <c r="A1826" s="1014" t="s">
        <v>2663</v>
      </c>
      <c r="B1826" s="1014" t="s">
        <v>283</v>
      </c>
      <c r="C1826" s="1014" t="s">
        <v>2664</v>
      </c>
      <c r="D1826" s="1014" t="s">
        <v>2665</v>
      </c>
      <c r="E1826" s="1014" t="s">
        <v>89</v>
      </c>
      <c r="F1826" s="1015">
        <v>41079</v>
      </c>
      <c r="G1826" s="1014" t="s">
        <v>283</v>
      </c>
      <c r="H1826" s="1010"/>
      <c r="I1826" s="1010"/>
      <c r="J1826" s="1010"/>
      <c r="K1826" s="1014" t="s">
        <v>283</v>
      </c>
      <c r="L1826" s="1010">
        <v>93659350.5</v>
      </c>
      <c r="M1826" s="1010">
        <v>-1404890.26</v>
      </c>
      <c r="N1826" s="1011">
        <v>104823</v>
      </c>
      <c r="O1826" s="1010">
        <v>893.5</v>
      </c>
      <c r="P1826" s="1010">
        <v>-11163649.5</v>
      </c>
      <c r="Q1826" s="1010"/>
      <c r="R1826" s="1010"/>
      <c r="S1826" s="1011"/>
    </row>
    <row r="1827" spans="1:19">
      <c r="A1827" s="1014" t="s">
        <v>2663</v>
      </c>
      <c r="B1827" s="1014" t="s">
        <v>283</v>
      </c>
      <c r="C1827" s="1014" t="s">
        <v>2664</v>
      </c>
      <c r="D1827" s="1014" t="s">
        <v>2665</v>
      </c>
      <c r="E1827" s="1014" t="s">
        <v>89</v>
      </c>
      <c r="F1827" s="1015">
        <v>41108</v>
      </c>
      <c r="G1827" s="1014" t="s">
        <v>283</v>
      </c>
      <c r="H1827" s="1010"/>
      <c r="I1827" s="1010"/>
      <c r="J1827" s="1010"/>
      <c r="K1827" s="1014" t="s">
        <v>283</v>
      </c>
      <c r="L1827" s="1010"/>
      <c r="M1827" s="1010"/>
      <c r="N1827" s="1011"/>
      <c r="O1827" s="1010"/>
      <c r="P1827" s="1010"/>
      <c r="Q1827" s="1010"/>
      <c r="R1827" s="1010">
        <v>9839273</v>
      </c>
      <c r="S1827" s="1011">
        <v>1462647</v>
      </c>
    </row>
    <row r="1828" spans="1:19">
      <c r="A1828" s="1014" t="s">
        <v>2666</v>
      </c>
      <c r="B1828" s="1014" t="s">
        <v>2609</v>
      </c>
      <c r="C1828" s="1014" t="s">
        <v>2667</v>
      </c>
      <c r="D1828" s="1014" t="s">
        <v>2602</v>
      </c>
      <c r="E1828" s="1014" t="s">
        <v>11</v>
      </c>
      <c r="F1828" s="1015">
        <v>40053</v>
      </c>
      <c r="G1828" s="1014" t="s">
        <v>924</v>
      </c>
      <c r="H1828" s="1010">
        <v>9720000</v>
      </c>
      <c r="I1828" s="1010">
        <v>0</v>
      </c>
      <c r="J1828" s="1010">
        <v>11611381.34</v>
      </c>
      <c r="K1828" s="1014" t="s">
        <v>1198</v>
      </c>
      <c r="L1828" s="1010"/>
      <c r="M1828" s="1010"/>
      <c r="N1828" s="1011"/>
      <c r="O1828" s="1010"/>
      <c r="P1828" s="1010"/>
      <c r="Q1828" s="1010"/>
      <c r="R1828" s="1010"/>
      <c r="S1828" s="1011"/>
    </row>
    <row r="1829" spans="1:19">
      <c r="A1829" s="1014" t="s">
        <v>2666</v>
      </c>
      <c r="B1829" s="1014" t="s">
        <v>283</v>
      </c>
      <c r="C1829" s="1014" t="s">
        <v>2667</v>
      </c>
      <c r="D1829" s="1014" t="s">
        <v>2602</v>
      </c>
      <c r="E1829" s="1014" t="s">
        <v>11</v>
      </c>
      <c r="F1829" s="1015">
        <v>40794</v>
      </c>
      <c r="G1829" s="1014" t="s">
        <v>283</v>
      </c>
      <c r="H1829" s="1010"/>
      <c r="I1829" s="1010"/>
      <c r="J1829" s="1010"/>
      <c r="K1829" s="1014" t="s">
        <v>283</v>
      </c>
      <c r="L1829" s="1010">
        <v>9720000</v>
      </c>
      <c r="M1829" s="1010"/>
      <c r="N1829" s="1011">
        <v>9720000</v>
      </c>
      <c r="O1829" s="1010">
        <v>1</v>
      </c>
      <c r="P1829" s="1010"/>
      <c r="Q1829" s="1010"/>
      <c r="R1829" s="1010">
        <v>292000</v>
      </c>
      <c r="S1829" s="1011">
        <v>292000</v>
      </c>
    </row>
    <row r="1830" spans="1:19">
      <c r="A1830" s="1014" t="s">
        <v>2668</v>
      </c>
      <c r="B1830" s="1014" t="s">
        <v>2669</v>
      </c>
      <c r="C1830" s="1014" t="s">
        <v>2670</v>
      </c>
      <c r="D1830" s="1014" t="s">
        <v>2671</v>
      </c>
      <c r="E1830" s="1014" t="s">
        <v>166</v>
      </c>
      <c r="F1830" s="1015">
        <v>39829</v>
      </c>
      <c r="G1830" s="1014" t="s">
        <v>285</v>
      </c>
      <c r="H1830" s="1010">
        <v>11730000</v>
      </c>
      <c r="I1830" s="1010">
        <v>0</v>
      </c>
      <c r="J1830" s="1010">
        <v>690832.08</v>
      </c>
      <c r="K1830" s="1014" t="s">
        <v>1101</v>
      </c>
      <c r="L1830" s="1010"/>
      <c r="M1830" s="1010"/>
      <c r="N1830" s="1011"/>
      <c r="O1830" s="1010"/>
      <c r="P1830" s="1010"/>
      <c r="Q1830" s="1010"/>
      <c r="R1830" s="1010"/>
      <c r="S1830" s="1011"/>
    </row>
    <row r="1831" spans="1:19">
      <c r="A1831" s="1014" t="s">
        <v>2668</v>
      </c>
      <c r="B1831" s="1014" t="s">
        <v>283</v>
      </c>
      <c r="C1831" s="1014" t="s">
        <v>2670</v>
      </c>
      <c r="D1831" s="1014" t="s">
        <v>2671</v>
      </c>
      <c r="E1831" s="1014" t="s">
        <v>166</v>
      </c>
      <c r="F1831" s="1015">
        <v>41621</v>
      </c>
      <c r="G1831" s="1014" t="s">
        <v>283</v>
      </c>
      <c r="H1831" s="1010"/>
      <c r="I1831" s="1010"/>
      <c r="J1831" s="1010"/>
      <c r="K1831" s="1014" t="s">
        <v>283</v>
      </c>
      <c r="L1831" s="1010"/>
      <c r="M1831" s="1010"/>
      <c r="N1831" s="1011"/>
      <c r="O1831" s="1010"/>
      <c r="P1831" s="1010">
        <v>-11730000</v>
      </c>
      <c r="Q1831" s="1010"/>
      <c r="R1831" s="1010"/>
      <c r="S1831" s="1011"/>
    </row>
    <row r="1832" spans="1:19">
      <c r="A1832" s="1014" t="s">
        <v>2672</v>
      </c>
      <c r="B1832" s="1014" t="s">
        <v>858</v>
      </c>
      <c r="C1832" s="1014" t="s">
        <v>2673</v>
      </c>
      <c r="D1832" s="1014" t="s">
        <v>2674</v>
      </c>
      <c r="E1832" s="1014" t="s">
        <v>109</v>
      </c>
      <c r="F1832" s="1015">
        <v>39766</v>
      </c>
      <c r="G1832" s="1014" t="s">
        <v>284</v>
      </c>
      <c r="H1832" s="1010">
        <v>361172000</v>
      </c>
      <c r="I1832" s="1010">
        <v>0</v>
      </c>
      <c r="J1832" s="1010">
        <v>378547699.44999999</v>
      </c>
      <c r="K1832" s="1014" t="s">
        <v>1198</v>
      </c>
      <c r="L1832" s="1010"/>
      <c r="M1832" s="1010"/>
      <c r="N1832" s="1011"/>
      <c r="O1832" s="1010"/>
      <c r="P1832" s="1010"/>
      <c r="Q1832" s="1010"/>
      <c r="R1832" s="1010"/>
      <c r="S1832" s="1011"/>
    </row>
    <row r="1833" spans="1:19">
      <c r="A1833" s="1014" t="s">
        <v>2672</v>
      </c>
      <c r="B1833" s="1014" t="s">
        <v>283</v>
      </c>
      <c r="C1833" s="1014" t="s">
        <v>2673</v>
      </c>
      <c r="D1833" s="1014" t="s">
        <v>2674</v>
      </c>
      <c r="E1833" s="1014" t="s">
        <v>109</v>
      </c>
      <c r="F1833" s="1015">
        <v>39925</v>
      </c>
      <c r="G1833" s="1014" t="s">
        <v>283</v>
      </c>
      <c r="H1833" s="1010"/>
      <c r="I1833" s="1010"/>
      <c r="J1833" s="1010"/>
      <c r="K1833" s="1014" t="s">
        <v>283</v>
      </c>
      <c r="L1833" s="1010">
        <v>361172000</v>
      </c>
      <c r="M1833" s="1010"/>
      <c r="N1833" s="1011">
        <v>361172</v>
      </c>
      <c r="O1833" s="1010">
        <v>1000</v>
      </c>
      <c r="P1833" s="1010"/>
      <c r="Q1833" s="1010"/>
      <c r="R1833" s="1010"/>
      <c r="S1833" s="1011"/>
    </row>
    <row r="1834" spans="1:19">
      <c r="A1834" s="1014" t="s">
        <v>2672</v>
      </c>
      <c r="B1834" s="1014" t="s">
        <v>283</v>
      </c>
      <c r="C1834" s="1014" t="s">
        <v>2673</v>
      </c>
      <c r="D1834" s="1014" t="s">
        <v>2674</v>
      </c>
      <c r="E1834" s="1014" t="s">
        <v>109</v>
      </c>
      <c r="F1834" s="1015">
        <v>40168</v>
      </c>
      <c r="G1834" s="1014" t="s">
        <v>283</v>
      </c>
      <c r="H1834" s="1010"/>
      <c r="I1834" s="1010"/>
      <c r="J1834" s="1010"/>
      <c r="K1834" s="1014" t="s">
        <v>283</v>
      </c>
      <c r="L1834" s="1010"/>
      <c r="M1834" s="1010"/>
      <c r="N1834" s="1011"/>
      <c r="O1834" s="1010"/>
      <c r="P1834" s="1010"/>
      <c r="Q1834" s="1010"/>
      <c r="R1834" s="1010">
        <v>9449980.5600000005</v>
      </c>
      <c r="S1834" s="1011">
        <v>3199988</v>
      </c>
    </row>
    <row r="1835" spans="1:19">
      <c r="A1835" s="1014" t="s">
        <v>2675</v>
      </c>
      <c r="B1835" s="1014" t="s">
        <v>893</v>
      </c>
      <c r="C1835" s="1014" t="s">
        <v>2676</v>
      </c>
      <c r="D1835" s="1014" t="s">
        <v>2677</v>
      </c>
      <c r="E1835" s="1014" t="s">
        <v>1234</v>
      </c>
      <c r="F1835" s="1015">
        <v>39805</v>
      </c>
      <c r="G1835" s="1014" t="s">
        <v>285</v>
      </c>
      <c r="H1835" s="1010">
        <v>2000000</v>
      </c>
      <c r="I1835" s="1010">
        <v>0</v>
      </c>
      <c r="J1835" s="1010">
        <v>2384611.11</v>
      </c>
      <c r="K1835" s="1014" t="s">
        <v>1198</v>
      </c>
      <c r="L1835" s="1010"/>
      <c r="M1835" s="1010"/>
      <c r="N1835" s="1011"/>
      <c r="O1835" s="1010"/>
      <c r="P1835" s="1010"/>
      <c r="Q1835" s="1010"/>
      <c r="R1835" s="1010"/>
      <c r="S1835" s="1011"/>
    </row>
    <row r="1836" spans="1:19">
      <c r="A1836" s="1014" t="s">
        <v>2675</v>
      </c>
      <c r="B1836" s="1014" t="s">
        <v>283</v>
      </c>
      <c r="C1836" s="1014" t="s">
        <v>2676</v>
      </c>
      <c r="D1836" s="1014" t="s">
        <v>2677</v>
      </c>
      <c r="E1836" s="1014" t="s">
        <v>1234</v>
      </c>
      <c r="F1836" s="1015">
        <v>40758</v>
      </c>
      <c r="G1836" s="1014" t="s">
        <v>283</v>
      </c>
      <c r="H1836" s="1010"/>
      <c r="I1836" s="1010"/>
      <c r="J1836" s="1010"/>
      <c r="K1836" s="1014" t="s">
        <v>283</v>
      </c>
      <c r="L1836" s="1010">
        <v>2000000</v>
      </c>
      <c r="M1836" s="1010"/>
      <c r="N1836" s="1011">
        <v>2000</v>
      </c>
      <c r="O1836" s="1010">
        <v>1000</v>
      </c>
      <c r="P1836" s="1010"/>
      <c r="Q1836" s="1010"/>
      <c r="R1836" s="1010">
        <v>100000</v>
      </c>
      <c r="S1836" s="1011">
        <v>100</v>
      </c>
    </row>
    <row r="1837" spans="1:19">
      <c r="A1837" s="1014" t="s">
        <v>2678</v>
      </c>
      <c r="B1837" s="1014" t="s">
        <v>2679</v>
      </c>
      <c r="C1837" s="1014" t="s">
        <v>2680</v>
      </c>
      <c r="D1837" s="1014" t="s">
        <v>1913</v>
      </c>
      <c r="E1837" s="1014" t="s">
        <v>60</v>
      </c>
      <c r="F1837" s="1015">
        <v>39801</v>
      </c>
      <c r="G1837" s="1014" t="s">
        <v>284</v>
      </c>
      <c r="H1837" s="1010">
        <v>30000000</v>
      </c>
      <c r="I1837" s="1010">
        <v>0</v>
      </c>
      <c r="J1837" s="1010">
        <v>3233333.33</v>
      </c>
      <c r="K1837" s="1014" t="s">
        <v>1101</v>
      </c>
      <c r="L1837" s="1010"/>
      <c r="M1837" s="1010"/>
      <c r="N1837" s="1011"/>
      <c r="O1837" s="1010"/>
      <c r="P1837" s="1010"/>
      <c r="Q1837" s="1010"/>
      <c r="R1837" s="1010"/>
      <c r="S1837" s="1011"/>
    </row>
    <row r="1838" spans="1:19">
      <c r="A1838" s="1014" t="s">
        <v>2678</v>
      </c>
      <c r="B1838" s="1014" t="s">
        <v>283</v>
      </c>
      <c r="C1838" s="1014" t="s">
        <v>2680</v>
      </c>
      <c r="D1838" s="1014" t="s">
        <v>1913</v>
      </c>
      <c r="E1838" s="1014" t="s">
        <v>60</v>
      </c>
      <c r="F1838" s="1015">
        <v>40935</v>
      </c>
      <c r="G1838" s="1014" t="s">
        <v>283</v>
      </c>
      <c r="H1838" s="1010"/>
      <c r="I1838" s="1010"/>
      <c r="J1838" s="1010"/>
      <c r="K1838" s="1014" t="s">
        <v>283</v>
      </c>
      <c r="L1838" s="1010"/>
      <c r="M1838" s="1010"/>
      <c r="N1838" s="1011"/>
      <c r="O1838" s="1010"/>
      <c r="P1838" s="1010">
        <v>-30000000</v>
      </c>
      <c r="Q1838" s="1010"/>
      <c r="R1838" s="1010"/>
      <c r="S1838" s="1011"/>
    </row>
    <row r="1839" spans="1:19">
      <c r="A1839" s="1014" t="s">
        <v>2681</v>
      </c>
      <c r="B1839" s="1014" t="s">
        <v>907</v>
      </c>
      <c r="C1839" s="1014" t="s">
        <v>2682</v>
      </c>
      <c r="D1839" s="1014" t="s">
        <v>2045</v>
      </c>
      <c r="E1839" s="1014" t="s">
        <v>60</v>
      </c>
      <c r="F1839" s="1015">
        <v>39805</v>
      </c>
      <c r="G1839" s="1014" t="s">
        <v>285</v>
      </c>
      <c r="H1839" s="1010">
        <v>3000000</v>
      </c>
      <c r="I1839" s="1010">
        <v>0</v>
      </c>
      <c r="J1839" s="1010">
        <v>3331713.17</v>
      </c>
      <c r="K1839" s="1014" t="s">
        <v>900</v>
      </c>
      <c r="L1839" s="1010"/>
      <c r="M1839" s="1010"/>
      <c r="N1839" s="1011"/>
      <c r="O1839" s="1010"/>
      <c r="P1839" s="1010"/>
      <c r="Q1839" s="1010"/>
      <c r="R1839" s="1010"/>
      <c r="S1839" s="1011"/>
    </row>
    <row r="1840" spans="1:19">
      <c r="A1840" s="1014" t="s">
        <v>2681</v>
      </c>
      <c r="B1840" s="1014" t="s">
        <v>283</v>
      </c>
      <c r="C1840" s="1014" t="s">
        <v>2682</v>
      </c>
      <c r="D1840" s="1014" t="s">
        <v>2045</v>
      </c>
      <c r="E1840" s="1014" t="s">
        <v>60</v>
      </c>
      <c r="F1840" s="1015">
        <v>41390</v>
      </c>
      <c r="G1840" s="1014" t="s">
        <v>283</v>
      </c>
      <c r="H1840" s="1010"/>
      <c r="I1840" s="1010"/>
      <c r="J1840" s="1010"/>
      <c r="K1840" s="1014" t="s">
        <v>283</v>
      </c>
      <c r="L1840" s="1010">
        <v>298000</v>
      </c>
      <c r="M1840" s="1010"/>
      <c r="N1840" s="1011">
        <v>298</v>
      </c>
      <c r="O1840" s="1010">
        <v>1022.11</v>
      </c>
      <c r="P1840" s="1010"/>
      <c r="Q1840" s="1010">
        <v>6588.78</v>
      </c>
      <c r="R1840" s="1010">
        <v>19218.87</v>
      </c>
      <c r="S1840" s="1011">
        <v>20</v>
      </c>
    </row>
    <row r="1841" spans="1:19">
      <c r="A1841" s="1014" t="s">
        <v>2681</v>
      </c>
      <c r="B1841" s="1014" t="s">
        <v>283</v>
      </c>
      <c r="C1841" s="1014" t="s">
        <v>2682</v>
      </c>
      <c r="D1841" s="1014" t="s">
        <v>2045</v>
      </c>
      <c r="E1841" s="1014" t="s">
        <v>60</v>
      </c>
      <c r="F1841" s="1015">
        <v>41393</v>
      </c>
      <c r="G1841" s="1014" t="s">
        <v>283</v>
      </c>
      <c r="H1841" s="1010"/>
      <c r="I1841" s="1010"/>
      <c r="J1841" s="1010"/>
      <c r="K1841" s="1014" t="s">
        <v>283</v>
      </c>
      <c r="L1841" s="1010">
        <v>2702000</v>
      </c>
      <c r="M1841" s="1010"/>
      <c r="N1841" s="1011">
        <v>2702</v>
      </c>
      <c r="O1841" s="1010">
        <v>1022.11</v>
      </c>
      <c r="P1841" s="1010"/>
      <c r="Q1841" s="1010">
        <v>59741.22</v>
      </c>
      <c r="R1841" s="1010">
        <v>124922.63</v>
      </c>
      <c r="S1841" s="1011">
        <v>130</v>
      </c>
    </row>
    <row r="1842" spans="1:19">
      <c r="A1842" s="1014" t="s">
        <v>2681</v>
      </c>
      <c r="B1842" s="1014" t="s">
        <v>283</v>
      </c>
      <c r="C1842" s="1014" t="s">
        <v>2682</v>
      </c>
      <c r="D1842" s="1014" t="s">
        <v>2045</v>
      </c>
      <c r="E1842" s="1014" t="s">
        <v>60</v>
      </c>
      <c r="F1842" s="1015">
        <v>41425</v>
      </c>
      <c r="G1842" s="1014" t="s">
        <v>283</v>
      </c>
      <c r="H1842" s="1010"/>
      <c r="I1842" s="1010"/>
      <c r="J1842" s="1010"/>
      <c r="K1842" s="1014" t="s">
        <v>283</v>
      </c>
      <c r="L1842" s="1010"/>
      <c r="M1842" s="1010">
        <v>-25000</v>
      </c>
      <c r="N1842" s="1011"/>
      <c r="O1842" s="1010"/>
      <c r="P1842" s="1010"/>
      <c r="Q1842" s="1010"/>
      <c r="R1842" s="1010"/>
      <c r="S1842" s="1011"/>
    </row>
    <row r="1843" spans="1:19">
      <c r="A1843" s="1014" t="s">
        <v>2683</v>
      </c>
      <c r="B1843" s="1014" t="s">
        <v>858</v>
      </c>
      <c r="C1843" s="1014" t="s">
        <v>2684</v>
      </c>
      <c r="D1843" s="1014" t="s">
        <v>1365</v>
      </c>
      <c r="E1843" s="1014" t="s">
        <v>166</v>
      </c>
      <c r="F1843" s="1015">
        <v>39829</v>
      </c>
      <c r="G1843" s="1014" t="s">
        <v>284</v>
      </c>
      <c r="H1843" s="1010">
        <v>75000000</v>
      </c>
      <c r="I1843" s="1010">
        <v>0</v>
      </c>
      <c r="J1843" s="1010">
        <v>82777816.209999993</v>
      </c>
      <c r="K1843" s="1014" t="s">
        <v>1198</v>
      </c>
      <c r="L1843" s="1010"/>
      <c r="M1843" s="1010"/>
      <c r="N1843" s="1011"/>
      <c r="O1843" s="1010"/>
      <c r="P1843" s="1010"/>
      <c r="Q1843" s="1010"/>
      <c r="R1843" s="1010"/>
      <c r="S1843" s="1011"/>
    </row>
    <row r="1844" spans="1:19">
      <c r="A1844" s="1014" t="s">
        <v>2683</v>
      </c>
      <c r="B1844" s="1014" t="s">
        <v>283</v>
      </c>
      <c r="C1844" s="1014" t="s">
        <v>2684</v>
      </c>
      <c r="D1844" s="1014" t="s">
        <v>1365</v>
      </c>
      <c r="E1844" s="1014" t="s">
        <v>166</v>
      </c>
      <c r="F1844" s="1015">
        <v>39946</v>
      </c>
      <c r="G1844" s="1014" t="s">
        <v>283</v>
      </c>
      <c r="H1844" s="1010"/>
      <c r="I1844" s="1010"/>
      <c r="J1844" s="1010"/>
      <c r="K1844" s="1014" t="s">
        <v>283</v>
      </c>
      <c r="L1844" s="1010">
        <v>75000000</v>
      </c>
      <c r="M1844" s="1010"/>
      <c r="N1844" s="1011">
        <v>75000</v>
      </c>
      <c r="O1844" s="1010">
        <v>1000</v>
      </c>
      <c r="P1844" s="1010"/>
      <c r="Q1844" s="1010"/>
      <c r="R1844" s="1010"/>
      <c r="S1844" s="1011"/>
    </row>
    <row r="1845" spans="1:19">
      <c r="A1845" s="1014" t="s">
        <v>2683</v>
      </c>
      <c r="B1845" s="1014" t="s">
        <v>283</v>
      </c>
      <c r="C1845" s="1014" t="s">
        <v>2684</v>
      </c>
      <c r="D1845" s="1014" t="s">
        <v>1365</v>
      </c>
      <c r="E1845" s="1014" t="s">
        <v>166</v>
      </c>
      <c r="F1845" s="1015">
        <v>40254</v>
      </c>
      <c r="G1845" s="1014" t="s">
        <v>283</v>
      </c>
      <c r="H1845" s="1010"/>
      <c r="I1845" s="1010"/>
      <c r="J1845" s="1010"/>
      <c r="K1845" s="1014" t="s">
        <v>283</v>
      </c>
      <c r="L1845" s="1010"/>
      <c r="M1845" s="1010"/>
      <c r="N1845" s="1011"/>
      <c r="O1845" s="1010"/>
      <c r="P1845" s="1010"/>
      <c r="Q1845" s="1010"/>
      <c r="R1845" s="1010">
        <v>6559066.21</v>
      </c>
      <c r="S1845" s="1011">
        <v>758086</v>
      </c>
    </row>
    <row r="1846" spans="1:19">
      <c r="A1846" s="1014" t="s">
        <v>2685</v>
      </c>
      <c r="B1846" s="1014" t="s">
        <v>893</v>
      </c>
      <c r="C1846" s="1014" t="s">
        <v>2686</v>
      </c>
      <c r="D1846" s="1014" t="s">
        <v>2687</v>
      </c>
      <c r="E1846" s="1014" t="s">
        <v>166</v>
      </c>
      <c r="F1846" s="1015">
        <v>39822</v>
      </c>
      <c r="G1846" s="1014" t="s">
        <v>285</v>
      </c>
      <c r="H1846" s="1010">
        <v>3981000</v>
      </c>
      <c r="I1846" s="1010">
        <v>0</v>
      </c>
      <c r="J1846" s="1010">
        <v>4475307.67</v>
      </c>
      <c r="K1846" s="1014" t="s">
        <v>1198</v>
      </c>
      <c r="L1846" s="1010"/>
      <c r="M1846" s="1010"/>
      <c r="N1846" s="1011"/>
      <c r="O1846" s="1010"/>
      <c r="P1846" s="1010"/>
      <c r="Q1846" s="1010"/>
      <c r="R1846" s="1010"/>
      <c r="S1846" s="1011"/>
    </row>
    <row r="1847" spans="1:19">
      <c r="A1847" s="1014" t="s">
        <v>2685</v>
      </c>
      <c r="B1847" s="1014" t="s">
        <v>283</v>
      </c>
      <c r="C1847" s="1014" t="s">
        <v>2686</v>
      </c>
      <c r="D1847" s="1014" t="s">
        <v>2687</v>
      </c>
      <c r="E1847" s="1014" t="s">
        <v>166</v>
      </c>
      <c r="F1847" s="1015">
        <v>40317</v>
      </c>
      <c r="G1847" s="1014" t="s">
        <v>283</v>
      </c>
      <c r="H1847" s="1010"/>
      <c r="I1847" s="1010"/>
      <c r="J1847" s="1010"/>
      <c r="K1847" s="1014" t="s">
        <v>283</v>
      </c>
      <c r="L1847" s="1010">
        <v>3981000</v>
      </c>
      <c r="M1847" s="1010"/>
      <c r="N1847" s="1011">
        <v>3981</v>
      </c>
      <c r="O1847" s="1010">
        <v>1000</v>
      </c>
      <c r="P1847" s="1010"/>
      <c r="Q1847" s="1010"/>
      <c r="R1847" s="1010">
        <v>199000</v>
      </c>
      <c r="S1847" s="1011">
        <v>199</v>
      </c>
    </row>
    <row r="1848" spans="1:19">
      <c r="A1848" s="1014" t="s">
        <v>2688</v>
      </c>
      <c r="B1848" s="1014" t="s">
        <v>902</v>
      </c>
      <c r="C1848" s="1014" t="s">
        <v>2689</v>
      </c>
      <c r="D1848" s="1014" t="s">
        <v>2690</v>
      </c>
      <c r="E1848" s="1014" t="s">
        <v>166</v>
      </c>
      <c r="F1848" s="1015">
        <v>40032</v>
      </c>
      <c r="G1848" s="1014" t="s">
        <v>285</v>
      </c>
      <c r="H1848" s="1010">
        <v>20000000</v>
      </c>
      <c r="I1848" s="1010">
        <v>0</v>
      </c>
      <c r="J1848" s="1010">
        <v>23234499.98</v>
      </c>
      <c r="K1848" s="1014" t="s">
        <v>1198</v>
      </c>
      <c r="L1848" s="1010"/>
      <c r="M1848" s="1010"/>
      <c r="N1848" s="1011"/>
      <c r="O1848" s="1010"/>
      <c r="P1848" s="1010"/>
      <c r="Q1848" s="1010"/>
      <c r="R1848" s="1010"/>
      <c r="S1848" s="1011"/>
    </row>
    <row r="1849" spans="1:19">
      <c r="A1849" s="1014" t="s">
        <v>2688</v>
      </c>
      <c r="B1849" s="1014" t="s">
        <v>283</v>
      </c>
      <c r="C1849" s="1014" t="s">
        <v>2689</v>
      </c>
      <c r="D1849" s="1014" t="s">
        <v>2690</v>
      </c>
      <c r="E1849" s="1014" t="s">
        <v>166</v>
      </c>
      <c r="F1849" s="1015">
        <v>40780</v>
      </c>
      <c r="G1849" s="1014" t="s">
        <v>283</v>
      </c>
      <c r="H1849" s="1010"/>
      <c r="I1849" s="1010"/>
      <c r="J1849" s="1010"/>
      <c r="K1849" s="1014" t="s">
        <v>283</v>
      </c>
      <c r="L1849" s="1010">
        <v>20000000</v>
      </c>
      <c r="M1849" s="1010"/>
      <c r="N1849" s="1011">
        <v>20000</v>
      </c>
      <c r="O1849" s="1010">
        <v>1000</v>
      </c>
      <c r="P1849" s="1010"/>
      <c r="Q1849" s="1010"/>
      <c r="R1849" s="1010">
        <v>1000000</v>
      </c>
      <c r="S1849" s="1011">
        <v>1000</v>
      </c>
    </row>
    <row r="1850" spans="1:19">
      <c r="A1850" s="1014" t="s">
        <v>2691</v>
      </c>
      <c r="B1850" s="1014" t="s">
        <v>1051</v>
      </c>
      <c r="C1850" s="1014" t="s">
        <v>2692</v>
      </c>
      <c r="D1850" s="1014" t="s">
        <v>2693</v>
      </c>
      <c r="E1850" s="1014" t="s">
        <v>289</v>
      </c>
      <c r="F1850" s="1015">
        <v>39794</v>
      </c>
      <c r="G1850" s="1014" t="s">
        <v>284</v>
      </c>
      <c r="H1850" s="1010">
        <v>45220000</v>
      </c>
      <c r="I1850" s="1010">
        <v>0</v>
      </c>
      <c r="J1850" s="1010">
        <v>52787673.439999998</v>
      </c>
      <c r="K1850" s="1014" t="s">
        <v>1198</v>
      </c>
      <c r="L1850" s="1010"/>
      <c r="M1850" s="1010"/>
      <c r="N1850" s="1011"/>
      <c r="O1850" s="1010"/>
      <c r="P1850" s="1010"/>
      <c r="Q1850" s="1010"/>
      <c r="R1850" s="1010"/>
      <c r="S1850" s="1011"/>
    </row>
    <row r="1851" spans="1:19">
      <c r="A1851" s="1014" t="s">
        <v>2691</v>
      </c>
      <c r="B1851" s="1014" t="s">
        <v>283</v>
      </c>
      <c r="C1851" s="1014" t="s">
        <v>2692</v>
      </c>
      <c r="D1851" s="1014" t="s">
        <v>2693</v>
      </c>
      <c r="E1851" s="1014" t="s">
        <v>289</v>
      </c>
      <c r="F1851" s="1015">
        <v>40247</v>
      </c>
      <c r="G1851" s="1014" t="s">
        <v>283</v>
      </c>
      <c r="H1851" s="1010"/>
      <c r="I1851" s="1010"/>
      <c r="J1851" s="1010"/>
      <c r="K1851" s="1014" t="s">
        <v>283</v>
      </c>
      <c r="L1851" s="1010">
        <v>45220000</v>
      </c>
      <c r="M1851" s="1010"/>
      <c r="N1851" s="1011">
        <v>45220</v>
      </c>
      <c r="O1851" s="1010">
        <v>1000</v>
      </c>
      <c r="P1851" s="1010"/>
      <c r="Q1851" s="1010"/>
      <c r="R1851" s="1010"/>
      <c r="S1851" s="1011"/>
    </row>
    <row r="1852" spans="1:19">
      <c r="A1852" s="1014" t="s">
        <v>2691</v>
      </c>
      <c r="B1852" s="1014" t="s">
        <v>283</v>
      </c>
      <c r="C1852" s="1014" t="s">
        <v>2692</v>
      </c>
      <c r="D1852" s="1014" t="s">
        <v>2693</v>
      </c>
      <c r="E1852" s="1014" t="s">
        <v>289</v>
      </c>
      <c r="F1852" s="1015">
        <v>40429</v>
      </c>
      <c r="G1852" s="1014" t="s">
        <v>283</v>
      </c>
      <c r="H1852" s="1010"/>
      <c r="I1852" s="1010"/>
      <c r="J1852" s="1010"/>
      <c r="K1852" s="1014" t="s">
        <v>283</v>
      </c>
      <c r="L1852" s="1010"/>
      <c r="M1852" s="1010"/>
      <c r="N1852" s="1011"/>
      <c r="O1852" s="1010"/>
      <c r="P1852" s="1010"/>
      <c r="Q1852" s="1010"/>
      <c r="R1852" s="1010">
        <v>4753984.55</v>
      </c>
      <c r="S1852" s="1011">
        <v>980203</v>
      </c>
    </row>
    <row r="1853" spans="1:19">
      <c r="A1853" s="1014" t="s">
        <v>2694</v>
      </c>
      <c r="B1853" s="1014" t="s">
        <v>926</v>
      </c>
      <c r="C1853" s="1014" t="s">
        <v>2695</v>
      </c>
      <c r="D1853" s="1014" t="s">
        <v>2696</v>
      </c>
      <c r="E1853" s="1014" t="s">
        <v>105</v>
      </c>
      <c r="F1853" s="1015">
        <v>39850</v>
      </c>
      <c r="G1853" s="1014" t="s">
        <v>285</v>
      </c>
      <c r="H1853" s="1010">
        <v>4021000</v>
      </c>
      <c r="I1853" s="1010">
        <v>0</v>
      </c>
      <c r="J1853" s="1010">
        <v>1912684</v>
      </c>
      <c r="K1853" s="1014" t="s">
        <v>900</v>
      </c>
      <c r="L1853" s="1010"/>
      <c r="M1853" s="1010"/>
      <c r="N1853" s="1011"/>
      <c r="O1853" s="1010"/>
      <c r="P1853" s="1010"/>
      <c r="Q1853" s="1010"/>
      <c r="R1853" s="1010"/>
      <c r="S1853" s="1011"/>
    </row>
    <row r="1854" spans="1:19">
      <c r="A1854" s="1014" t="s">
        <v>2694</v>
      </c>
      <c r="B1854" s="1014" t="s">
        <v>283</v>
      </c>
      <c r="C1854" s="1014" t="s">
        <v>2695</v>
      </c>
      <c r="D1854" s="1014" t="s">
        <v>2696</v>
      </c>
      <c r="E1854" s="1014" t="s">
        <v>105</v>
      </c>
      <c r="F1854" s="1015">
        <v>40515</v>
      </c>
      <c r="G1854" s="1014" t="s">
        <v>283</v>
      </c>
      <c r="H1854" s="1010"/>
      <c r="I1854" s="1010"/>
      <c r="J1854" s="1010"/>
      <c r="K1854" s="1014" t="s">
        <v>283</v>
      </c>
      <c r="L1854" s="1010">
        <v>1742850</v>
      </c>
      <c r="M1854" s="1010"/>
      <c r="N1854" s="1011">
        <v>4021</v>
      </c>
      <c r="O1854" s="1010">
        <v>433.43695500000001</v>
      </c>
      <c r="P1854" s="1010">
        <v>-2278150</v>
      </c>
      <c r="Q1854" s="1010"/>
      <c r="R1854" s="1010"/>
      <c r="S1854" s="1011"/>
    </row>
    <row r="1855" spans="1:19">
      <c r="A1855" s="1014" t="s">
        <v>2697</v>
      </c>
      <c r="B1855" s="1014" t="s">
        <v>858</v>
      </c>
      <c r="C1855" s="1014" t="s">
        <v>2698</v>
      </c>
      <c r="D1855" s="1014" t="s">
        <v>2699</v>
      </c>
      <c r="E1855" s="1014" t="s">
        <v>1312</v>
      </c>
      <c r="F1855" s="1015">
        <v>39857</v>
      </c>
      <c r="G1855" s="1014" t="s">
        <v>284</v>
      </c>
      <c r="H1855" s="1010">
        <v>34000000</v>
      </c>
      <c r="I1855" s="1010">
        <v>0</v>
      </c>
      <c r="J1855" s="1010">
        <v>40091342.549999997</v>
      </c>
      <c r="K1855" s="1014" t="s">
        <v>1198</v>
      </c>
      <c r="L1855" s="1010"/>
      <c r="M1855" s="1010"/>
      <c r="N1855" s="1011"/>
      <c r="O1855" s="1010"/>
      <c r="P1855" s="1010"/>
      <c r="Q1855" s="1010"/>
      <c r="R1855" s="1010"/>
      <c r="S1855" s="1011"/>
    </row>
    <row r="1856" spans="1:19">
      <c r="A1856" s="1014" t="s">
        <v>2697</v>
      </c>
      <c r="B1856" s="1014" t="s">
        <v>283</v>
      </c>
      <c r="C1856" s="1014" t="s">
        <v>2698</v>
      </c>
      <c r="D1856" s="1014" t="s">
        <v>2699</v>
      </c>
      <c r="E1856" s="1014" t="s">
        <v>1312</v>
      </c>
      <c r="F1856" s="1015">
        <v>40534</v>
      </c>
      <c r="G1856" s="1014" t="s">
        <v>283</v>
      </c>
      <c r="H1856" s="1010"/>
      <c r="I1856" s="1010"/>
      <c r="J1856" s="1010"/>
      <c r="K1856" s="1014" t="s">
        <v>283</v>
      </c>
      <c r="L1856" s="1010">
        <v>17000000</v>
      </c>
      <c r="M1856" s="1010"/>
      <c r="N1856" s="1011">
        <v>17000</v>
      </c>
      <c r="O1856" s="1010">
        <v>1000</v>
      </c>
      <c r="P1856" s="1010"/>
      <c r="Q1856" s="1010"/>
      <c r="R1856" s="1010"/>
      <c r="S1856" s="1011"/>
    </row>
    <row r="1857" spans="1:19">
      <c r="A1857" s="1014" t="s">
        <v>2697</v>
      </c>
      <c r="B1857" s="1014" t="s">
        <v>283</v>
      </c>
      <c r="C1857" s="1014" t="s">
        <v>2698</v>
      </c>
      <c r="D1857" s="1014" t="s">
        <v>2699</v>
      </c>
      <c r="E1857" s="1014" t="s">
        <v>1312</v>
      </c>
      <c r="F1857" s="1015">
        <v>40870</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41423</v>
      </c>
      <c r="G1858" s="1014" t="s">
        <v>283</v>
      </c>
      <c r="H1858" s="1010"/>
      <c r="I1858" s="1010"/>
      <c r="J1858" s="1010"/>
      <c r="K1858" s="1014" t="s">
        <v>283</v>
      </c>
      <c r="L1858" s="1010"/>
      <c r="M1858" s="1010"/>
      <c r="N1858" s="1011"/>
      <c r="O1858" s="1010"/>
      <c r="P1858" s="1010"/>
      <c r="Q1858" s="1010"/>
      <c r="R1858" s="1010">
        <v>2150648.5499999998</v>
      </c>
      <c r="S1858" s="1011">
        <v>276078.12</v>
      </c>
    </row>
    <row r="1859" spans="1:19">
      <c r="A1859" s="1014" t="s">
        <v>2700</v>
      </c>
      <c r="B1859" s="1014" t="s">
        <v>907</v>
      </c>
      <c r="C1859" s="1014" t="s">
        <v>2701</v>
      </c>
      <c r="D1859" s="1014" t="s">
        <v>2702</v>
      </c>
      <c r="E1859" s="1014" t="s">
        <v>217</v>
      </c>
      <c r="F1859" s="1015">
        <v>39829</v>
      </c>
      <c r="G1859" s="1014" t="s">
        <v>285</v>
      </c>
      <c r="H1859" s="1010">
        <v>20749000</v>
      </c>
      <c r="I1859" s="1010">
        <v>0</v>
      </c>
      <c r="J1859" s="1010">
        <v>18023831.850000001</v>
      </c>
      <c r="K1859" s="1014" t="s">
        <v>900</v>
      </c>
      <c r="L1859" s="1010"/>
      <c r="M1859" s="1010"/>
      <c r="N1859" s="1011"/>
      <c r="O1859" s="1010"/>
      <c r="P1859" s="1010"/>
      <c r="Q1859" s="1010"/>
      <c r="R1859" s="1010"/>
      <c r="S1859" s="1011"/>
    </row>
    <row r="1860" spans="1:19">
      <c r="A1860" s="1014" t="s">
        <v>2700</v>
      </c>
      <c r="B1860" s="1014" t="s">
        <v>283</v>
      </c>
      <c r="C1860" s="1014" t="s">
        <v>2701</v>
      </c>
      <c r="D1860" s="1014" t="s">
        <v>2702</v>
      </c>
      <c r="E1860" s="1014" t="s">
        <v>217</v>
      </c>
      <c r="F1860" s="1015">
        <v>41253</v>
      </c>
      <c r="G1860" s="1014" t="s">
        <v>283</v>
      </c>
      <c r="H1860" s="1010"/>
      <c r="I1860" s="1010"/>
      <c r="J1860" s="1010"/>
      <c r="K1860" s="1014" t="s">
        <v>283</v>
      </c>
      <c r="L1860" s="1010">
        <v>1956900</v>
      </c>
      <c r="M1860" s="1010"/>
      <c r="N1860" s="1011">
        <v>3000</v>
      </c>
      <c r="O1860" s="1010">
        <v>652.29999999999995</v>
      </c>
      <c r="P1860" s="1010">
        <v>-1043100</v>
      </c>
      <c r="Q1860" s="1010"/>
      <c r="R1860" s="1010">
        <v>403161.92</v>
      </c>
      <c r="S1860" s="1011">
        <v>487</v>
      </c>
    </row>
    <row r="1861" spans="1:19">
      <c r="A1861" s="1014" t="s">
        <v>2700</v>
      </c>
      <c r="B1861" s="1014" t="s">
        <v>283</v>
      </c>
      <c r="C1861" s="1014" t="s">
        <v>2701</v>
      </c>
      <c r="D1861" s="1014" t="s">
        <v>2702</v>
      </c>
      <c r="E1861" s="1014" t="s">
        <v>217</v>
      </c>
      <c r="F1861" s="1015">
        <v>41254</v>
      </c>
      <c r="G1861" s="1014" t="s">
        <v>283</v>
      </c>
      <c r="H1861" s="1010"/>
      <c r="I1861" s="1010"/>
      <c r="J1861" s="1010"/>
      <c r="K1861" s="1014" t="s">
        <v>283</v>
      </c>
      <c r="L1861" s="1010">
        <v>11577672.699999999</v>
      </c>
      <c r="M1861" s="1010"/>
      <c r="N1861" s="1011">
        <v>17749</v>
      </c>
      <c r="O1861" s="1010">
        <v>652.29999999999995</v>
      </c>
      <c r="P1861" s="1010">
        <v>-6171327.2999999998</v>
      </c>
      <c r="Q1861" s="1010"/>
      <c r="R1861" s="1010">
        <v>455316.35</v>
      </c>
      <c r="S1861" s="1011">
        <v>550</v>
      </c>
    </row>
    <row r="1862" spans="1:19">
      <c r="A1862" s="1014" t="s">
        <v>2700</v>
      </c>
      <c r="B1862" s="1014" t="s">
        <v>283</v>
      </c>
      <c r="C1862" s="1014" t="s">
        <v>2701</v>
      </c>
      <c r="D1862" s="1014" t="s">
        <v>2702</v>
      </c>
      <c r="E1862" s="1014" t="s">
        <v>217</v>
      </c>
      <c r="F1862" s="1015">
        <v>41285</v>
      </c>
      <c r="G1862" s="1014" t="s">
        <v>283</v>
      </c>
      <c r="H1862" s="1010"/>
      <c r="I1862" s="1010"/>
      <c r="J1862" s="1010"/>
      <c r="K1862" s="1014" t="s">
        <v>283</v>
      </c>
      <c r="L1862" s="1010"/>
      <c r="M1862" s="1010">
        <v>-135345.73000000001</v>
      </c>
      <c r="N1862" s="1011"/>
      <c r="O1862" s="1010"/>
      <c r="P1862" s="1010"/>
      <c r="Q1862" s="1010"/>
      <c r="R1862" s="1010"/>
      <c r="S1862" s="1011"/>
    </row>
    <row r="1863" spans="1:19">
      <c r="A1863" s="1014" t="s">
        <v>2703</v>
      </c>
      <c r="B1863" s="1014"/>
      <c r="C1863" s="1014" t="s">
        <v>2704</v>
      </c>
      <c r="D1863" s="1014" t="s">
        <v>2705</v>
      </c>
      <c r="E1863" s="1014" t="s">
        <v>149</v>
      </c>
      <c r="F1863" s="1015">
        <v>39801</v>
      </c>
      <c r="G1863" s="1014" t="s">
        <v>284</v>
      </c>
      <c r="H1863" s="1010">
        <v>5448000</v>
      </c>
      <c r="I1863" s="1010">
        <v>0</v>
      </c>
      <c r="J1863" s="1010">
        <v>6902866.3300000001</v>
      </c>
      <c r="K1863" s="1014" t="s">
        <v>1198</v>
      </c>
      <c r="L1863" s="1010"/>
      <c r="M1863" s="1010"/>
      <c r="N1863" s="1011"/>
      <c r="O1863" s="1010"/>
      <c r="P1863" s="1010"/>
      <c r="Q1863" s="1010"/>
      <c r="R1863" s="1010"/>
      <c r="S1863" s="1011"/>
    </row>
    <row r="1864" spans="1:19">
      <c r="A1864" s="1014" t="s">
        <v>2703</v>
      </c>
      <c r="B1864" s="1014" t="s">
        <v>283</v>
      </c>
      <c r="C1864" s="1014" t="s">
        <v>2704</v>
      </c>
      <c r="D1864" s="1014" t="s">
        <v>2705</v>
      </c>
      <c r="E1864" s="1014" t="s">
        <v>149</v>
      </c>
      <c r="F1864" s="1015">
        <v>41018</v>
      </c>
      <c r="G1864" s="1014" t="s">
        <v>283</v>
      </c>
      <c r="H1864" s="1010"/>
      <c r="I1864" s="1010"/>
      <c r="J1864" s="1010"/>
      <c r="K1864" s="1014" t="s">
        <v>283</v>
      </c>
      <c r="L1864" s="1010">
        <v>5448000</v>
      </c>
      <c r="M1864" s="1010"/>
      <c r="N1864" s="1011">
        <v>5448</v>
      </c>
      <c r="O1864" s="1010">
        <v>1000</v>
      </c>
      <c r="P1864" s="1010"/>
      <c r="Q1864" s="1010"/>
      <c r="R1864" s="1010">
        <v>792783</v>
      </c>
      <c r="S1864" s="1011">
        <v>175742</v>
      </c>
    </row>
    <row r="1865" spans="1:19">
      <c r="A1865" s="1014" t="s">
        <v>2706</v>
      </c>
      <c r="B1865" s="1014" t="s">
        <v>1015</v>
      </c>
      <c r="C1865" s="1014" t="s">
        <v>2707</v>
      </c>
      <c r="D1865" s="1014" t="s">
        <v>2708</v>
      </c>
      <c r="E1865" s="1014" t="s">
        <v>56</v>
      </c>
      <c r="F1865" s="1015">
        <v>39801</v>
      </c>
      <c r="G1865" s="1014" t="s">
        <v>284</v>
      </c>
      <c r="H1865" s="1010">
        <v>9090000</v>
      </c>
      <c r="I1865" s="1010">
        <v>0</v>
      </c>
      <c r="J1865" s="1010">
        <v>11795867.07</v>
      </c>
      <c r="K1865" s="1014" t="s">
        <v>1198</v>
      </c>
      <c r="L1865" s="1010"/>
      <c r="M1865" s="1010"/>
      <c r="N1865" s="1011"/>
      <c r="O1865" s="1010"/>
      <c r="P1865" s="1010"/>
      <c r="Q1865" s="1010"/>
      <c r="R1865" s="1010"/>
      <c r="S1865" s="1011"/>
    </row>
    <row r="1866" spans="1:19">
      <c r="A1866" s="1014" t="s">
        <v>2706</v>
      </c>
      <c r="B1866" s="1014" t="s">
        <v>283</v>
      </c>
      <c r="C1866" s="1014" t="s">
        <v>2707</v>
      </c>
      <c r="D1866" s="1014" t="s">
        <v>2708</v>
      </c>
      <c r="E1866" s="1014" t="s">
        <v>56</v>
      </c>
      <c r="F1866" s="1015">
        <v>40780</v>
      </c>
      <c r="G1866" s="1014" t="s">
        <v>283</v>
      </c>
      <c r="H1866" s="1010"/>
      <c r="I1866" s="1010"/>
      <c r="J1866" s="1010"/>
      <c r="K1866" s="1014" t="s">
        <v>283</v>
      </c>
      <c r="L1866" s="1010">
        <v>9090000</v>
      </c>
      <c r="M1866" s="1010"/>
      <c r="N1866" s="1011">
        <v>9090</v>
      </c>
      <c r="O1866" s="1010">
        <v>1000</v>
      </c>
      <c r="P1866" s="1010"/>
      <c r="Q1866" s="1010"/>
      <c r="R1866" s="1010"/>
      <c r="S1866" s="1011"/>
    </row>
    <row r="1867" spans="1:19">
      <c r="A1867" s="1014" t="s">
        <v>2706</v>
      </c>
      <c r="B1867" s="1014" t="s">
        <v>283</v>
      </c>
      <c r="C1867" s="1014" t="s">
        <v>2707</v>
      </c>
      <c r="D1867" s="1014" t="s">
        <v>2708</v>
      </c>
      <c r="E1867" s="1014" t="s">
        <v>56</v>
      </c>
      <c r="F1867" s="1015">
        <v>42130</v>
      </c>
      <c r="G1867" s="1014" t="s">
        <v>283</v>
      </c>
      <c r="H1867" s="1010"/>
      <c r="I1867" s="1010"/>
      <c r="J1867" s="1010"/>
      <c r="K1867" s="1014" t="s">
        <v>283</v>
      </c>
      <c r="L1867" s="1010"/>
      <c r="M1867" s="1010"/>
      <c r="N1867" s="1011"/>
      <c r="O1867" s="1010"/>
      <c r="P1867" s="1010"/>
      <c r="Q1867" s="1010"/>
      <c r="R1867" s="1010">
        <v>1486292.07</v>
      </c>
      <c r="S1867" s="1011">
        <v>151029.98000000001</v>
      </c>
    </row>
    <row r="1868" spans="1:19">
      <c r="A1868" s="1014" t="s">
        <v>2709</v>
      </c>
      <c r="B1868" s="1014" t="s">
        <v>858</v>
      </c>
      <c r="C1868" s="1014" t="s">
        <v>2710</v>
      </c>
      <c r="D1868" s="1014" t="s">
        <v>2711</v>
      </c>
      <c r="E1868" s="1014" t="s">
        <v>1054</v>
      </c>
      <c r="F1868" s="1015">
        <v>39822</v>
      </c>
      <c r="G1868" s="1014" t="s">
        <v>284</v>
      </c>
      <c r="H1868" s="1010">
        <v>25000000</v>
      </c>
      <c r="I1868" s="1010">
        <v>0</v>
      </c>
      <c r="J1868" s="1010">
        <v>29722063.780000001</v>
      </c>
      <c r="K1868" s="1014" t="s">
        <v>1198</v>
      </c>
      <c r="L1868" s="1010"/>
      <c r="M1868" s="1010"/>
      <c r="N1868" s="1011"/>
      <c r="O1868" s="1010"/>
      <c r="P1868" s="1010"/>
      <c r="Q1868" s="1010"/>
      <c r="R1868" s="1010"/>
      <c r="S1868" s="1011"/>
    </row>
    <row r="1869" spans="1:19">
      <c r="A1869" s="1014" t="s">
        <v>2709</v>
      </c>
      <c r="B1869" s="1014" t="s">
        <v>283</v>
      </c>
      <c r="C1869" s="1014" t="s">
        <v>2710</v>
      </c>
      <c r="D1869" s="1014" t="s">
        <v>2711</v>
      </c>
      <c r="E1869" s="1014" t="s">
        <v>1054</v>
      </c>
      <c r="F1869" s="1015">
        <v>40779</v>
      </c>
      <c r="G1869" s="1014" t="s">
        <v>283</v>
      </c>
      <c r="H1869" s="1010"/>
      <c r="I1869" s="1010"/>
      <c r="J1869" s="1010"/>
      <c r="K1869" s="1014" t="s">
        <v>283</v>
      </c>
      <c r="L1869" s="1010">
        <v>12500000</v>
      </c>
      <c r="M1869" s="1010"/>
      <c r="N1869" s="1011">
        <v>12500</v>
      </c>
      <c r="O1869" s="1010">
        <v>1000</v>
      </c>
      <c r="P1869" s="1010"/>
      <c r="Q1869" s="1010"/>
      <c r="R1869" s="1010"/>
      <c r="S1869" s="1011"/>
    </row>
    <row r="1870" spans="1:19">
      <c r="A1870" s="1014" t="s">
        <v>2709</v>
      </c>
      <c r="B1870" s="1014" t="s">
        <v>283</v>
      </c>
      <c r="C1870" s="1014" t="s">
        <v>2710</v>
      </c>
      <c r="D1870" s="1014" t="s">
        <v>2711</v>
      </c>
      <c r="E1870" s="1014" t="s">
        <v>1054</v>
      </c>
      <c r="F1870" s="1015">
        <v>41360</v>
      </c>
      <c r="G1870" s="1014" t="s">
        <v>283</v>
      </c>
      <c r="H1870" s="1010"/>
      <c r="I1870" s="1010"/>
      <c r="J1870" s="1010"/>
      <c r="K1870" s="1014" t="s">
        <v>283</v>
      </c>
      <c r="L1870" s="1010">
        <v>2500000</v>
      </c>
      <c r="M1870" s="1010"/>
      <c r="N1870" s="1011">
        <v>2500</v>
      </c>
      <c r="O1870" s="1010">
        <v>1000</v>
      </c>
      <c r="P1870" s="1010"/>
      <c r="Q1870" s="1010"/>
      <c r="R1870" s="1010"/>
      <c r="S1870" s="1011"/>
    </row>
    <row r="1871" spans="1:19">
      <c r="A1871" s="1014" t="s">
        <v>2709</v>
      </c>
      <c r="B1871" s="1014" t="s">
        <v>283</v>
      </c>
      <c r="C1871" s="1014" t="s">
        <v>2710</v>
      </c>
      <c r="D1871" s="1014" t="s">
        <v>2711</v>
      </c>
      <c r="E1871" s="1014" t="s">
        <v>1054</v>
      </c>
      <c r="F1871" s="1015">
        <v>41402</v>
      </c>
      <c r="G1871" s="1014" t="s">
        <v>283</v>
      </c>
      <c r="H1871" s="1010"/>
      <c r="I1871" s="1010"/>
      <c r="J1871" s="1010"/>
      <c r="K1871" s="1014" t="s">
        <v>283</v>
      </c>
      <c r="L1871" s="1010">
        <v>10000000</v>
      </c>
      <c r="M1871" s="1010"/>
      <c r="N1871" s="1011">
        <v>10000</v>
      </c>
      <c r="O1871" s="1010">
        <v>1000</v>
      </c>
      <c r="P1871" s="1010"/>
      <c r="Q1871" s="1010"/>
      <c r="R1871" s="1010"/>
      <c r="S1871" s="1011"/>
    </row>
    <row r="1872" spans="1:19">
      <c r="A1872" s="1014" t="s">
        <v>2709</v>
      </c>
      <c r="B1872" s="1014" t="s">
        <v>283</v>
      </c>
      <c r="C1872" s="1014" t="s">
        <v>2710</v>
      </c>
      <c r="D1872" s="1014" t="s">
        <v>2711</v>
      </c>
      <c r="E1872" s="1014" t="s">
        <v>1054</v>
      </c>
      <c r="F1872" s="1015">
        <v>42152</v>
      </c>
      <c r="G1872" s="1014" t="s">
        <v>283</v>
      </c>
      <c r="H1872" s="1010"/>
      <c r="I1872" s="1010"/>
      <c r="J1872" s="1010"/>
      <c r="K1872" s="1014" t="s">
        <v>283</v>
      </c>
      <c r="L1872" s="1010"/>
      <c r="M1872" s="1010"/>
      <c r="N1872" s="1011"/>
      <c r="O1872" s="1010"/>
      <c r="P1872" s="1010"/>
      <c r="Q1872" s="1010"/>
      <c r="R1872" s="1010">
        <v>389077.67</v>
      </c>
      <c r="S1872" s="1011">
        <v>226819.47</v>
      </c>
    </row>
    <row r="1873" spans="1:19">
      <c r="A1873" s="1014" t="s">
        <v>43</v>
      </c>
      <c r="B1873" s="1014" t="s">
        <v>1696</v>
      </c>
      <c r="C1873" s="1014" t="s">
        <v>2712</v>
      </c>
      <c r="D1873" s="1014" t="s">
        <v>1850</v>
      </c>
      <c r="E1873" s="1014" t="s">
        <v>23</v>
      </c>
      <c r="F1873" s="1015">
        <v>39850</v>
      </c>
      <c r="G1873" s="1014" t="s">
        <v>284</v>
      </c>
      <c r="H1873" s="1010">
        <v>5000000</v>
      </c>
      <c r="I1873" s="1010">
        <v>0</v>
      </c>
      <c r="J1873" s="1010">
        <v>5714215.5599999996</v>
      </c>
      <c r="K1873" s="1014" t="s">
        <v>1198</v>
      </c>
      <c r="L1873" s="1010"/>
      <c r="M1873" s="1010"/>
      <c r="N1873" s="1011"/>
      <c r="O1873" s="1010"/>
      <c r="P1873" s="1010"/>
      <c r="Q1873" s="1010"/>
      <c r="R1873" s="1010"/>
      <c r="S1873" s="1011"/>
    </row>
    <row r="1874" spans="1:19">
      <c r="A1874" s="1014" t="s">
        <v>43</v>
      </c>
      <c r="B1874" s="1014" t="s">
        <v>283</v>
      </c>
      <c r="C1874" s="1014" t="s">
        <v>2712</v>
      </c>
      <c r="D1874" s="1014" t="s">
        <v>1850</v>
      </c>
      <c r="E1874" s="1014" t="s">
        <v>23</v>
      </c>
      <c r="F1874" s="1015">
        <v>40450</v>
      </c>
      <c r="G1874" s="1014" t="s">
        <v>283</v>
      </c>
      <c r="H1874" s="1010"/>
      <c r="I1874" s="1010"/>
      <c r="J1874" s="1010"/>
      <c r="K1874" s="1014" t="s">
        <v>283</v>
      </c>
      <c r="L1874" s="1010">
        <v>5000000</v>
      </c>
      <c r="M1874" s="1010"/>
      <c r="N1874" s="1011">
        <v>5000</v>
      </c>
      <c r="O1874" s="1010">
        <v>1000</v>
      </c>
      <c r="P1874" s="1010"/>
      <c r="Q1874" s="1010"/>
      <c r="R1874" s="1010"/>
      <c r="S1874" s="1011"/>
    </row>
    <row r="1875" spans="1:19">
      <c r="A1875" s="1014" t="s">
        <v>43</v>
      </c>
      <c r="B1875" s="1014" t="s">
        <v>283</v>
      </c>
      <c r="C1875" s="1014" t="s">
        <v>2712</v>
      </c>
      <c r="D1875" s="1014" t="s">
        <v>1850</v>
      </c>
      <c r="E1875" s="1014" t="s">
        <v>23</v>
      </c>
      <c r="F1875" s="1015">
        <v>42137</v>
      </c>
      <c r="G1875" s="1014" t="s">
        <v>283</v>
      </c>
      <c r="H1875" s="1010"/>
      <c r="I1875" s="1010"/>
      <c r="J1875" s="1010"/>
      <c r="K1875" s="1014" t="s">
        <v>283</v>
      </c>
      <c r="L1875" s="1010"/>
      <c r="M1875" s="1010"/>
      <c r="N1875" s="1011"/>
      <c r="O1875" s="1010"/>
      <c r="P1875" s="1010"/>
      <c r="Q1875" s="1010"/>
      <c r="R1875" s="1010">
        <v>302410</v>
      </c>
      <c r="S1875" s="1011">
        <v>54705</v>
      </c>
    </row>
    <row r="1876" spans="1:19">
      <c r="A1876" s="1014" t="s">
        <v>2713</v>
      </c>
      <c r="B1876" s="1014" t="s">
        <v>893</v>
      </c>
      <c r="C1876" s="1014" t="s">
        <v>2714</v>
      </c>
      <c r="D1876" s="1014" t="s">
        <v>2715</v>
      </c>
      <c r="E1876" s="1014" t="s">
        <v>166</v>
      </c>
      <c r="F1876" s="1015">
        <v>39871</v>
      </c>
      <c r="G1876" s="1014" t="s">
        <v>285</v>
      </c>
      <c r="H1876" s="1010">
        <v>731000</v>
      </c>
      <c r="I1876" s="1010">
        <v>0</v>
      </c>
      <c r="J1876" s="1010">
        <v>813086.56</v>
      </c>
      <c r="K1876" s="1014" t="s">
        <v>1198</v>
      </c>
      <c r="L1876" s="1010"/>
      <c r="M1876" s="1010"/>
      <c r="N1876" s="1011"/>
      <c r="O1876" s="1010"/>
      <c r="P1876" s="1010"/>
      <c r="Q1876" s="1010"/>
      <c r="R1876" s="1010"/>
      <c r="S1876" s="1011"/>
    </row>
    <row r="1877" spans="1:19">
      <c r="A1877" s="1014" t="s">
        <v>2713</v>
      </c>
      <c r="B1877" s="1014" t="s">
        <v>283</v>
      </c>
      <c r="C1877" s="1014" t="s">
        <v>2714</v>
      </c>
      <c r="D1877" s="1014" t="s">
        <v>2715</v>
      </c>
      <c r="E1877" s="1014" t="s">
        <v>166</v>
      </c>
      <c r="F1877" s="1015">
        <v>40282</v>
      </c>
      <c r="G1877" s="1014" t="s">
        <v>283</v>
      </c>
      <c r="H1877" s="1010"/>
      <c r="I1877" s="1010"/>
      <c r="J1877" s="1010"/>
      <c r="K1877" s="1014" t="s">
        <v>283</v>
      </c>
      <c r="L1877" s="1010">
        <v>731000</v>
      </c>
      <c r="M1877" s="1010"/>
      <c r="N1877" s="1011">
        <v>731</v>
      </c>
      <c r="O1877" s="1010">
        <v>1000</v>
      </c>
      <c r="P1877" s="1010"/>
      <c r="Q1877" s="1010"/>
      <c r="R1877" s="1010">
        <v>37000</v>
      </c>
      <c r="S1877" s="1011">
        <v>37</v>
      </c>
    </row>
    <row r="1878" spans="1:19">
      <c r="A1878" s="1014" t="s">
        <v>2716</v>
      </c>
      <c r="B1878" s="1014" t="s">
        <v>893</v>
      </c>
      <c r="C1878" s="1014" t="s">
        <v>2717</v>
      </c>
      <c r="D1878" s="1014" t="s">
        <v>2718</v>
      </c>
      <c r="E1878" s="1014" t="s">
        <v>950</v>
      </c>
      <c r="F1878" s="1015">
        <v>39850</v>
      </c>
      <c r="G1878" s="1014" t="s">
        <v>285</v>
      </c>
      <c r="H1878" s="1010">
        <v>301000</v>
      </c>
      <c r="I1878" s="1010">
        <v>0</v>
      </c>
      <c r="J1878" s="1010">
        <v>379458.89</v>
      </c>
      <c r="K1878" s="1014" t="s">
        <v>1198</v>
      </c>
      <c r="L1878" s="1010"/>
      <c r="M1878" s="1010"/>
      <c r="N1878" s="1011"/>
      <c r="O1878" s="1010"/>
      <c r="P1878" s="1010"/>
      <c r="Q1878" s="1010"/>
      <c r="R1878" s="1010"/>
      <c r="S1878" s="1011"/>
    </row>
    <row r="1879" spans="1:19">
      <c r="A1879" s="1014" t="s">
        <v>2716</v>
      </c>
      <c r="B1879" s="1014" t="s">
        <v>283</v>
      </c>
      <c r="C1879" s="1014" t="s">
        <v>2717</v>
      </c>
      <c r="D1879" s="1014" t="s">
        <v>2718</v>
      </c>
      <c r="E1879" s="1014" t="s">
        <v>950</v>
      </c>
      <c r="F1879" s="1015">
        <v>41262</v>
      </c>
      <c r="G1879" s="1014" t="s">
        <v>283</v>
      </c>
      <c r="H1879" s="1010"/>
      <c r="I1879" s="1010"/>
      <c r="J1879" s="1010"/>
      <c r="K1879" s="1014" t="s">
        <v>283</v>
      </c>
      <c r="L1879" s="1010">
        <v>301000</v>
      </c>
      <c r="M1879" s="1010"/>
      <c r="N1879" s="1011">
        <v>301</v>
      </c>
      <c r="O1879" s="1010">
        <v>1000</v>
      </c>
      <c r="P1879" s="1010"/>
      <c r="Q1879" s="1010"/>
      <c r="R1879" s="1010">
        <v>15000</v>
      </c>
      <c r="S1879" s="1011">
        <v>15</v>
      </c>
    </row>
    <row r="1880" spans="1:19">
      <c r="A1880" s="1014" t="s">
        <v>2719</v>
      </c>
      <c r="B1880" s="1014" t="s">
        <v>858</v>
      </c>
      <c r="C1880" s="1014" t="s">
        <v>2720</v>
      </c>
      <c r="D1880" s="1014" t="s">
        <v>2705</v>
      </c>
      <c r="E1880" s="1014" t="s">
        <v>149</v>
      </c>
      <c r="F1880" s="1015">
        <v>39990</v>
      </c>
      <c r="G1880" s="1014" t="s">
        <v>284</v>
      </c>
      <c r="H1880" s="1010">
        <v>3400000000</v>
      </c>
      <c r="I1880" s="1010">
        <v>0</v>
      </c>
      <c r="J1880" s="1010">
        <v>4236125671</v>
      </c>
      <c r="K1880" s="1014" t="s">
        <v>1198</v>
      </c>
      <c r="L1880" s="1010"/>
      <c r="M1880" s="1010"/>
      <c r="N1880" s="1011"/>
      <c r="O1880" s="1010"/>
      <c r="P1880" s="1010"/>
      <c r="Q1880" s="1010"/>
      <c r="R1880" s="1010"/>
      <c r="S1880" s="1011"/>
    </row>
    <row r="1881" spans="1:19">
      <c r="A1881" s="1014" t="s">
        <v>2719</v>
      </c>
      <c r="B1881" s="1014" t="s">
        <v>283</v>
      </c>
      <c r="C1881" s="1014" t="s">
        <v>2720</v>
      </c>
      <c r="D1881" s="1014" t="s">
        <v>2705</v>
      </c>
      <c r="E1881" s="1014" t="s">
        <v>149</v>
      </c>
      <c r="F1881" s="1015">
        <v>40268</v>
      </c>
      <c r="G1881" s="1014" t="s">
        <v>283</v>
      </c>
      <c r="H1881" s="1010"/>
      <c r="I1881" s="1010"/>
      <c r="J1881" s="1010"/>
      <c r="K1881" s="1014" t="s">
        <v>283</v>
      </c>
      <c r="L1881" s="1010">
        <v>3400000000</v>
      </c>
      <c r="M1881" s="1010"/>
      <c r="N1881" s="1011">
        <v>3400000</v>
      </c>
      <c r="O1881" s="1010">
        <v>1000</v>
      </c>
      <c r="P1881" s="1010"/>
      <c r="Q1881" s="1010"/>
      <c r="R1881" s="1010"/>
      <c r="S1881" s="1011"/>
    </row>
    <row r="1882" spans="1:19">
      <c r="A1882" s="1014" t="s">
        <v>2719</v>
      </c>
      <c r="B1882" s="1014" t="s">
        <v>283</v>
      </c>
      <c r="C1882" s="1014" t="s">
        <v>2720</v>
      </c>
      <c r="D1882" s="1014" t="s">
        <v>2705</v>
      </c>
      <c r="E1882" s="1014" t="s">
        <v>149</v>
      </c>
      <c r="F1882" s="1015">
        <v>40448</v>
      </c>
      <c r="G1882" s="1014" t="s">
        <v>283</v>
      </c>
      <c r="H1882" s="1010"/>
      <c r="I1882" s="1010"/>
      <c r="J1882" s="1010"/>
      <c r="K1882" s="1014" t="s">
        <v>283</v>
      </c>
      <c r="L1882" s="1010"/>
      <c r="M1882" s="1010"/>
      <c r="N1882" s="1011"/>
      <c r="O1882" s="1010"/>
      <c r="P1882" s="1010"/>
      <c r="Q1882" s="1010"/>
      <c r="R1882" s="1010">
        <v>706264559.88999999</v>
      </c>
      <c r="S1882" s="1011">
        <v>52093973</v>
      </c>
    </row>
    <row r="1883" spans="1:19">
      <c r="A1883" s="1014" t="s">
        <v>2721</v>
      </c>
      <c r="B1883" s="1014" t="s">
        <v>902</v>
      </c>
      <c r="C1883" s="1014" t="s">
        <v>2722</v>
      </c>
      <c r="D1883" s="1014" t="s">
        <v>1413</v>
      </c>
      <c r="E1883" s="1014" t="s">
        <v>1000</v>
      </c>
      <c r="F1883" s="1015">
        <v>39955</v>
      </c>
      <c r="G1883" s="1014" t="s">
        <v>285</v>
      </c>
      <c r="H1883" s="1010">
        <v>15000000</v>
      </c>
      <c r="I1883" s="1010">
        <v>0</v>
      </c>
      <c r="J1883" s="1010">
        <v>17580291.550000001</v>
      </c>
      <c r="K1883" s="1014" t="s">
        <v>1198</v>
      </c>
      <c r="L1883" s="1010"/>
      <c r="M1883" s="1010"/>
      <c r="N1883" s="1011"/>
      <c r="O1883" s="1010"/>
      <c r="P1883" s="1010"/>
      <c r="Q1883" s="1010"/>
      <c r="R1883" s="1010"/>
      <c r="S1883" s="1011"/>
    </row>
    <row r="1884" spans="1:19">
      <c r="A1884" s="1014" t="s">
        <v>2721</v>
      </c>
      <c r="B1884" s="1014" t="s">
        <v>283</v>
      </c>
      <c r="C1884" s="1014" t="s">
        <v>2722</v>
      </c>
      <c r="D1884" s="1014" t="s">
        <v>1413</v>
      </c>
      <c r="E1884" s="1014" t="s">
        <v>1000</v>
      </c>
      <c r="F1884" s="1015">
        <v>40773</v>
      </c>
      <c r="G1884" s="1014" t="s">
        <v>283</v>
      </c>
      <c r="H1884" s="1010"/>
      <c r="I1884" s="1010"/>
      <c r="J1884" s="1010"/>
      <c r="K1884" s="1014" t="s">
        <v>283</v>
      </c>
      <c r="L1884" s="1010">
        <v>15000000</v>
      </c>
      <c r="M1884" s="1010"/>
      <c r="N1884" s="1011">
        <v>15000</v>
      </c>
      <c r="O1884" s="1010">
        <v>1000</v>
      </c>
      <c r="P1884" s="1010"/>
      <c r="Q1884" s="1010"/>
      <c r="R1884" s="1010">
        <v>750000</v>
      </c>
      <c r="S1884" s="1011">
        <v>750</v>
      </c>
    </row>
    <row r="1885" spans="1:19">
      <c r="A1885" s="1014" t="s">
        <v>2723</v>
      </c>
      <c r="B1885" s="1014" t="s">
        <v>907</v>
      </c>
      <c r="C1885" s="1014" t="s">
        <v>2724</v>
      </c>
      <c r="D1885" s="1014" t="s">
        <v>2725</v>
      </c>
      <c r="E1885" s="1014" t="s">
        <v>105</v>
      </c>
      <c r="F1885" s="1015">
        <v>39805</v>
      </c>
      <c r="G1885" s="1014" t="s">
        <v>285</v>
      </c>
      <c r="H1885" s="1010">
        <v>7500000</v>
      </c>
      <c r="I1885" s="1010">
        <v>0</v>
      </c>
      <c r="J1885" s="1010">
        <v>9232652.1699999999</v>
      </c>
      <c r="K1885" s="1014" t="s">
        <v>900</v>
      </c>
      <c r="L1885" s="1010"/>
      <c r="M1885" s="1010"/>
      <c r="N1885" s="1011"/>
      <c r="O1885" s="1010"/>
      <c r="P1885" s="1010"/>
      <c r="Q1885" s="1010"/>
      <c r="R1885" s="1010"/>
      <c r="S1885" s="1011"/>
    </row>
    <row r="1886" spans="1:19">
      <c r="A1886" s="1014" t="s">
        <v>2723</v>
      </c>
      <c r="B1886" s="1014" t="s">
        <v>283</v>
      </c>
      <c r="C1886" s="1014" t="s">
        <v>2724</v>
      </c>
      <c r="D1886" s="1014" t="s">
        <v>2725</v>
      </c>
      <c r="E1886" s="1014" t="s">
        <v>105</v>
      </c>
      <c r="F1886" s="1015">
        <v>41213</v>
      </c>
      <c r="G1886" s="1014" t="s">
        <v>283</v>
      </c>
      <c r="H1886" s="1010"/>
      <c r="I1886" s="1010"/>
      <c r="J1886" s="1010"/>
      <c r="K1886" s="1014" t="s">
        <v>283</v>
      </c>
      <c r="L1886" s="1010">
        <v>7359000</v>
      </c>
      <c r="M1886" s="1010"/>
      <c r="N1886" s="1011">
        <v>7500</v>
      </c>
      <c r="O1886" s="1010">
        <v>981.2</v>
      </c>
      <c r="P1886" s="1010">
        <v>-141000</v>
      </c>
      <c r="Q1886" s="1010"/>
      <c r="R1886" s="1010">
        <v>371250</v>
      </c>
      <c r="S1886" s="1011">
        <v>375</v>
      </c>
    </row>
    <row r="1887" spans="1:19">
      <c r="A1887" s="1014" t="s">
        <v>2723</v>
      </c>
      <c r="B1887" s="1014" t="s">
        <v>283</v>
      </c>
      <c r="C1887" s="1014" t="s">
        <v>2724</v>
      </c>
      <c r="D1887" s="1014" t="s">
        <v>2725</v>
      </c>
      <c r="E1887" s="1014" t="s">
        <v>105</v>
      </c>
      <c r="F1887" s="1015">
        <v>41285</v>
      </c>
      <c r="G1887" s="1014" t="s">
        <v>283</v>
      </c>
      <c r="H1887" s="1010"/>
      <c r="I1887" s="1010"/>
      <c r="J1887" s="1010"/>
      <c r="K1887" s="1014" t="s">
        <v>283</v>
      </c>
      <c r="L1887" s="1010"/>
      <c r="M1887" s="1010">
        <v>-73590</v>
      </c>
      <c r="N1887" s="1011"/>
      <c r="O1887" s="1010"/>
      <c r="P1887" s="1010"/>
      <c r="Q1887" s="1010"/>
      <c r="R1887" s="1010"/>
      <c r="S1887" s="1011"/>
    </row>
    <row r="1888" spans="1:19">
      <c r="A1888" s="1014" t="s">
        <v>2726</v>
      </c>
      <c r="B1888" s="1014" t="s">
        <v>858</v>
      </c>
      <c r="C1888" s="1014" t="s">
        <v>2727</v>
      </c>
      <c r="D1888" s="1014" t="s">
        <v>1568</v>
      </c>
      <c r="E1888" s="1014" t="s">
        <v>239</v>
      </c>
      <c r="F1888" s="1015">
        <v>39813</v>
      </c>
      <c r="G1888" s="1014" t="s">
        <v>284</v>
      </c>
      <c r="H1888" s="1010">
        <v>7579200000</v>
      </c>
      <c r="I1888" s="1010">
        <v>0</v>
      </c>
      <c r="J1888" s="1010">
        <v>8320638950.8299999</v>
      </c>
      <c r="K1888" s="1014" t="s">
        <v>1198</v>
      </c>
      <c r="L1888" s="1010"/>
      <c r="M1888" s="1010"/>
      <c r="N1888" s="1011"/>
      <c r="O1888" s="1010"/>
      <c r="P1888" s="1010"/>
      <c r="Q1888" s="1010"/>
      <c r="R1888" s="1010"/>
      <c r="S1888" s="1011"/>
    </row>
    <row r="1889" spans="1:19">
      <c r="A1889" s="1014" t="s">
        <v>2726</v>
      </c>
      <c r="B1889" s="1014" t="s">
        <v>283</v>
      </c>
      <c r="C1889" s="1014" t="s">
        <v>2727</v>
      </c>
      <c r="D1889" s="1014" t="s">
        <v>1568</v>
      </c>
      <c r="E1889" s="1014" t="s">
        <v>239</v>
      </c>
      <c r="F1889" s="1015">
        <v>40219</v>
      </c>
      <c r="G1889" s="1014" t="s">
        <v>283</v>
      </c>
      <c r="H1889" s="1010"/>
      <c r="I1889" s="1010"/>
      <c r="J1889" s="1010"/>
      <c r="K1889" s="1014" t="s">
        <v>283</v>
      </c>
      <c r="L1889" s="1010">
        <v>7579200000</v>
      </c>
      <c r="M1889" s="1010"/>
      <c r="N1889" s="1011">
        <v>75792</v>
      </c>
      <c r="O1889" s="1010">
        <v>100000</v>
      </c>
      <c r="P1889" s="1010"/>
      <c r="Q1889" s="1010"/>
      <c r="R1889" s="1010"/>
      <c r="S1889" s="1011"/>
    </row>
    <row r="1890" spans="1:19">
      <c r="A1890" s="1014" t="s">
        <v>2726</v>
      </c>
      <c r="B1890" s="1014" t="s">
        <v>283</v>
      </c>
      <c r="C1890" s="1014" t="s">
        <v>2727</v>
      </c>
      <c r="D1890" s="1014" t="s">
        <v>1568</v>
      </c>
      <c r="E1890" s="1014" t="s">
        <v>239</v>
      </c>
      <c r="F1890" s="1015">
        <v>40303</v>
      </c>
      <c r="G1890" s="1014" t="s">
        <v>283</v>
      </c>
      <c r="H1890" s="1010"/>
      <c r="I1890" s="1010"/>
      <c r="J1890" s="1010"/>
      <c r="K1890" s="1014" t="s">
        <v>283</v>
      </c>
      <c r="L1890" s="1010"/>
      <c r="M1890" s="1010"/>
      <c r="N1890" s="1011"/>
      <c r="O1890" s="1010"/>
      <c r="P1890" s="1010"/>
      <c r="Q1890" s="1010"/>
      <c r="R1890" s="1010">
        <v>320372284.16000003</v>
      </c>
      <c r="S1890" s="1011">
        <v>16885192</v>
      </c>
    </row>
    <row r="1891" spans="1:19">
      <c r="A1891" s="1014" t="s">
        <v>2728</v>
      </c>
      <c r="B1891" s="1014" t="s">
        <v>902</v>
      </c>
      <c r="C1891" s="1014" t="s">
        <v>2729</v>
      </c>
      <c r="D1891" s="1014" t="s">
        <v>883</v>
      </c>
      <c r="E1891" s="1014" t="s">
        <v>6</v>
      </c>
      <c r="F1891" s="1015">
        <v>39864</v>
      </c>
      <c r="G1891" s="1014" t="s">
        <v>285</v>
      </c>
      <c r="H1891" s="1010">
        <v>5450000</v>
      </c>
      <c r="I1891" s="1010">
        <v>0</v>
      </c>
      <c r="J1891" s="1010">
        <v>6474752.1399999997</v>
      </c>
      <c r="K1891" s="1014" t="s">
        <v>1198</v>
      </c>
      <c r="L1891" s="1010"/>
      <c r="M1891" s="1010"/>
      <c r="N1891" s="1011"/>
      <c r="O1891" s="1010"/>
      <c r="P1891" s="1010"/>
      <c r="Q1891" s="1010"/>
      <c r="R1891" s="1010"/>
      <c r="S1891" s="1011"/>
    </row>
    <row r="1892" spans="1:19">
      <c r="A1892" s="1014" t="s">
        <v>2728</v>
      </c>
      <c r="B1892" s="1014" t="s">
        <v>283</v>
      </c>
      <c r="C1892" s="1014" t="s">
        <v>2729</v>
      </c>
      <c r="D1892" s="1014" t="s">
        <v>883</v>
      </c>
      <c r="E1892" s="1014" t="s">
        <v>6</v>
      </c>
      <c r="F1892" s="1015">
        <v>40787</v>
      </c>
      <c r="G1892" s="1014" t="s">
        <v>283</v>
      </c>
      <c r="H1892" s="1010"/>
      <c r="I1892" s="1010"/>
      <c r="J1892" s="1010"/>
      <c r="K1892" s="1014" t="s">
        <v>283</v>
      </c>
      <c r="L1892" s="1010">
        <v>5450000</v>
      </c>
      <c r="M1892" s="1010"/>
      <c r="N1892" s="1011">
        <v>5450</v>
      </c>
      <c r="O1892" s="1010">
        <v>1000</v>
      </c>
      <c r="P1892" s="1010"/>
      <c r="Q1892" s="1010"/>
      <c r="R1892" s="1010">
        <v>273000</v>
      </c>
      <c r="S1892" s="1011">
        <v>273</v>
      </c>
    </row>
    <row r="1893" spans="1:19">
      <c r="A1893" s="1014" t="s">
        <v>2730</v>
      </c>
      <c r="B1893" s="1014" t="s">
        <v>907</v>
      </c>
      <c r="C1893" s="1014" t="s">
        <v>2731</v>
      </c>
      <c r="D1893" s="1014" t="s">
        <v>1371</v>
      </c>
      <c r="E1893" s="1014" t="s">
        <v>19</v>
      </c>
      <c r="F1893" s="1015">
        <v>39822</v>
      </c>
      <c r="G1893" s="1014" t="s">
        <v>285</v>
      </c>
      <c r="H1893" s="1010">
        <v>12000000</v>
      </c>
      <c r="I1893" s="1010">
        <v>0</v>
      </c>
      <c r="J1893" s="1010">
        <v>13065246</v>
      </c>
      <c r="K1893" s="1014" t="s">
        <v>900</v>
      </c>
      <c r="L1893" s="1010"/>
      <c r="M1893" s="1010"/>
      <c r="N1893" s="1011"/>
      <c r="O1893" s="1010"/>
      <c r="P1893" s="1010"/>
      <c r="Q1893" s="1010"/>
      <c r="R1893" s="1010"/>
      <c r="S1893" s="1011"/>
    </row>
    <row r="1894" spans="1:19">
      <c r="A1894" s="1014" t="s">
        <v>2730</v>
      </c>
      <c r="B1894" s="1014" t="s">
        <v>283</v>
      </c>
      <c r="C1894" s="1014" t="s">
        <v>2731</v>
      </c>
      <c r="D1894" s="1014" t="s">
        <v>1371</v>
      </c>
      <c r="E1894" s="1014" t="s">
        <v>19</v>
      </c>
      <c r="F1894" s="1015">
        <v>41341</v>
      </c>
      <c r="G1894" s="1014" t="s">
        <v>283</v>
      </c>
      <c r="H1894" s="1010"/>
      <c r="I1894" s="1010"/>
      <c r="J1894" s="1010"/>
      <c r="K1894" s="1014" t="s">
        <v>283</v>
      </c>
      <c r="L1894" s="1010">
        <v>244225</v>
      </c>
      <c r="M1894" s="1010"/>
      <c r="N1894" s="1011">
        <v>250</v>
      </c>
      <c r="O1894" s="1010">
        <v>976.9</v>
      </c>
      <c r="P1894" s="1010">
        <v>-5775</v>
      </c>
      <c r="Q1894" s="1010"/>
      <c r="R1894" s="1010">
        <v>4806.45</v>
      </c>
      <c r="S1894" s="1011">
        <v>5</v>
      </c>
    </row>
    <row r="1895" spans="1:19">
      <c r="A1895" s="1014" t="s">
        <v>2730</v>
      </c>
      <c r="B1895" s="1014" t="s">
        <v>283</v>
      </c>
      <c r="C1895" s="1014" t="s">
        <v>2731</v>
      </c>
      <c r="D1895" s="1014" t="s">
        <v>1371</v>
      </c>
      <c r="E1895" s="1014" t="s">
        <v>19</v>
      </c>
      <c r="F1895" s="1015">
        <v>41344</v>
      </c>
      <c r="G1895" s="1014" t="s">
        <v>283</v>
      </c>
      <c r="H1895" s="1010"/>
      <c r="I1895" s="1010"/>
      <c r="J1895" s="1010"/>
      <c r="K1895" s="1014" t="s">
        <v>283</v>
      </c>
      <c r="L1895" s="1010">
        <v>11478575</v>
      </c>
      <c r="M1895" s="1010"/>
      <c r="N1895" s="1011">
        <v>11750</v>
      </c>
      <c r="O1895" s="1010">
        <v>976.9</v>
      </c>
      <c r="P1895" s="1010">
        <v>-271425</v>
      </c>
      <c r="Q1895" s="1010"/>
      <c r="R1895" s="1010">
        <v>571967.55000000005</v>
      </c>
      <c r="S1895" s="1011">
        <v>595</v>
      </c>
    </row>
    <row r="1896" spans="1:19">
      <c r="A1896" s="1014" t="s">
        <v>2730</v>
      </c>
      <c r="B1896" s="1014" t="s">
        <v>283</v>
      </c>
      <c r="C1896" s="1014" t="s">
        <v>2731</v>
      </c>
      <c r="D1896" s="1014" t="s">
        <v>1371</v>
      </c>
      <c r="E1896" s="1014" t="s">
        <v>19</v>
      </c>
      <c r="F1896" s="1015">
        <v>41373</v>
      </c>
      <c r="G1896" s="1014" t="s">
        <v>283</v>
      </c>
      <c r="H1896" s="1010"/>
      <c r="I1896" s="1010"/>
      <c r="J1896" s="1010"/>
      <c r="K1896" s="1014" t="s">
        <v>283</v>
      </c>
      <c r="L1896" s="1010"/>
      <c r="M1896" s="1010">
        <v>-117228</v>
      </c>
      <c r="N1896" s="1011"/>
      <c r="O1896" s="1010"/>
      <c r="P1896" s="1010"/>
      <c r="Q1896" s="1010"/>
      <c r="R1896" s="1010"/>
      <c r="S1896" s="1011"/>
    </row>
    <row r="1897" spans="1:19">
      <c r="A1897" s="1014" t="s">
        <v>2732</v>
      </c>
      <c r="B1897" s="1014" t="s">
        <v>1933</v>
      </c>
      <c r="C1897" s="1014" t="s">
        <v>2733</v>
      </c>
      <c r="D1897" s="1014" t="s">
        <v>2734</v>
      </c>
      <c r="E1897" s="1014" t="s">
        <v>239</v>
      </c>
      <c r="F1897" s="1015">
        <v>39871</v>
      </c>
      <c r="G1897" s="1014" t="s">
        <v>285</v>
      </c>
      <c r="H1897" s="1010">
        <v>541000</v>
      </c>
      <c r="I1897" s="1010">
        <v>0</v>
      </c>
      <c r="J1897" s="1010">
        <v>2322183.2000000002</v>
      </c>
      <c r="K1897" s="1014" t="s">
        <v>1198</v>
      </c>
      <c r="L1897" s="1010"/>
      <c r="M1897" s="1010"/>
      <c r="N1897" s="1011"/>
      <c r="O1897" s="1010"/>
      <c r="P1897" s="1010"/>
      <c r="Q1897" s="1010"/>
      <c r="R1897" s="1010"/>
      <c r="S1897" s="1011"/>
    </row>
    <row r="1898" spans="1:19">
      <c r="A1898" s="1014" t="s">
        <v>2732</v>
      </c>
      <c r="B1898" s="1014" t="s">
        <v>283</v>
      </c>
      <c r="C1898" s="1014" t="s">
        <v>2733</v>
      </c>
      <c r="D1898" s="1014" t="s">
        <v>2734</v>
      </c>
      <c r="E1898" s="1014" t="s">
        <v>239</v>
      </c>
      <c r="F1898" s="1015">
        <v>40158</v>
      </c>
      <c r="G1898" s="1014" t="s">
        <v>283</v>
      </c>
      <c r="H1898" s="1010">
        <v>1505000</v>
      </c>
      <c r="I1898" s="1010"/>
      <c r="J1898" s="1010"/>
      <c r="K1898" s="1014" t="s">
        <v>283</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40808</v>
      </c>
      <c r="G1899" s="1014" t="s">
        <v>283</v>
      </c>
      <c r="H1899" s="1010"/>
      <c r="I1899" s="1010"/>
      <c r="J1899" s="1010"/>
      <c r="K1899" s="1014" t="s">
        <v>283</v>
      </c>
      <c r="L1899" s="1010">
        <v>2046000</v>
      </c>
      <c r="M1899" s="1010"/>
      <c r="N1899" s="1011">
        <v>2046</v>
      </c>
      <c r="O1899" s="1010">
        <v>1000</v>
      </c>
      <c r="P1899" s="1010"/>
      <c r="Q1899" s="1010"/>
      <c r="R1899" s="1010">
        <v>61000</v>
      </c>
      <c r="S1899" s="1011">
        <v>61</v>
      </c>
    </row>
    <row r="1900" spans="1:19">
      <c r="A1900" s="1014" t="s">
        <v>2735</v>
      </c>
      <c r="B1900" s="1014" t="s">
        <v>2736</v>
      </c>
      <c r="C1900" s="1014" t="s">
        <v>2737</v>
      </c>
      <c r="D1900" s="1014" t="s">
        <v>2738</v>
      </c>
      <c r="E1900" s="1014" t="s">
        <v>896</v>
      </c>
      <c r="F1900" s="1015">
        <v>39836</v>
      </c>
      <c r="G1900" s="1014" t="s">
        <v>285</v>
      </c>
      <c r="H1900" s="1010">
        <v>5677000</v>
      </c>
      <c r="I1900" s="1010">
        <v>0</v>
      </c>
      <c r="J1900" s="1010">
        <v>6449130.6399999997</v>
      </c>
      <c r="K1900" s="1014" t="s">
        <v>900</v>
      </c>
      <c r="L1900" s="1010"/>
      <c r="M1900" s="1010"/>
      <c r="N1900" s="1011"/>
      <c r="O1900" s="1010"/>
      <c r="P1900" s="1010"/>
      <c r="Q1900" s="1010"/>
      <c r="R1900" s="1010"/>
      <c r="S1900" s="1011"/>
    </row>
    <row r="1901" spans="1:19">
      <c r="A1901" s="1014" t="s">
        <v>2735</v>
      </c>
      <c r="B1901" s="1014" t="s">
        <v>283</v>
      </c>
      <c r="C1901" s="1014" t="s">
        <v>2737</v>
      </c>
      <c r="D1901" s="1014" t="s">
        <v>2738</v>
      </c>
      <c r="E1901" s="1014" t="s">
        <v>896</v>
      </c>
      <c r="F1901" s="1015">
        <v>41221</v>
      </c>
      <c r="G1901" s="1014" t="s">
        <v>283</v>
      </c>
      <c r="H1901" s="1010"/>
      <c r="I1901" s="1010"/>
      <c r="J1901" s="1010"/>
      <c r="K1901" s="1014" t="s">
        <v>283</v>
      </c>
      <c r="L1901" s="1010">
        <v>1165528.32</v>
      </c>
      <c r="M1901" s="1010"/>
      <c r="N1901" s="1011">
        <v>1312</v>
      </c>
      <c r="O1901" s="1010">
        <v>888.36</v>
      </c>
      <c r="P1901" s="1010">
        <v>-146471.67999999999</v>
      </c>
      <c r="Q1901" s="1010"/>
      <c r="R1901" s="1010"/>
      <c r="S1901" s="1011"/>
    </row>
    <row r="1902" spans="1:19">
      <c r="A1902" s="1014" t="s">
        <v>2735</v>
      </c>
      <c r="B1902" s="1014" t="s">
        <v>283</v>
      </c>
      <c r="C1902" s="1014" t="s">
        <v>2737</v>
      </c>
      <c r="D1902" s="1014" t="s">
        <v>2738</v>
      </c>
      <c r="E1902" s="1014" t="s">
        <v>896</v>
      </c>
      <c r="F1902" s="1015">
        <v>41222</v>
      </c>
      <c r="G1902" s="1014" t="s">
        <v>283</v>
      </c>
      <c r="H1902" s="1010"/>
      <c r="I1902" s="1010"/>
      <c r="J1902" s="1010"/>
      <c r="K1902" s="1014" t="s">
        <v>283</v>
      </c>
      <c r="L1902" s="1010">
        <v>3877691.4</v>
      </c>
      <c r="M1902" s="1010"/>
      <c r="N1902" s="1011">
        <v>4365</v>
      </c>
      <c r="O1902" s="1010">
        <v>888.36</v>
      </c>
      <c r="P1902" s="1010">
        <v>-487308.6</v>
      </c>
      <c r="Q1902" s="1010"/>
      <c r="R1902" s="1010">
        <v>282284.64</v>
      </c>
      <c r="S1902" s="1011">
        <v>284</v>
      </c>
    </row>
    <row r="1903" spans="1:19">
      <c r="A1903" s="1014" t="s">
        <v>2735</v>
      </c>
      <c r="B1903" s="1014" t="s">
        <v>283</v>
      </c>
      <c r="C1903" s="1014" t="s">
        <v>2737</v>
      </c>
      <c r="D1903" s="1014" t="s">
        <v>2738</v>
      </c>
      <c r="E1903" s="1014" t="s">
        <v>896</v>
      </c>
      <c r="F1903" s="1015">
        <v>41285</v>
      </c>
      <c r="G1903" s="1014" t="s">
        <v>283</v>
      </c>
      <c r="H1903" s="1010"/>
      <c r="I1903" s="1010"/>
      <c r="J1903" s="1010"/>
      <c r="K1903" s="1014" t="s">
        <v>283</v>
      </c>
      <c r="L1903" s="1010"/>
      <c r="M1903" s="1010">
        <v>-50432.2</v>
      </c>
      <c r="N1903" s="1011"/>
      <c r="O1903" s="1010"/>
      <c r="P1903" s="1010"/>
      <c r="Q1903" s="1010"/>
      <c r="R1903" s="1010"/>
      <c r="S1903" s="1011"/>
    </row>
    <row r="1904" spans="1:19">
      <c r="A1904" s="1014" t="s">
        <v>2739</v>
      </c>
      <c r="B1904" s="1014"/>
      <c r="C1904" s="1014" t="s">
        <v>2740</v>
      </c>
      <c r="D1904" s="1014" t="s">
        <v>2218</v>
      </c>
      <c r="E1904" s="1014" t="s">
        <v>896</v>
      </c>
      <c r="F1904" s="1015">
        <v>39787</v>
      </c>
      <c r="G1904" s="1014" t="s">
        <v>284</v>
      </c>
      <c r="H1904" s="1010">
        <v>37000000</v>
      </c>
      <c r="I1904" s="1010">
        <v>0</v>
      </c>
      <c r="J1904" s="1010">
        <v>13444359.59</v>
      </c>
      <c r="K1904" s="1014" t="s">
        <v>900</v>
      </c>
      <c r="L1904" s="1010"/>
      <c r="M1904" s="1010"/>
      <c r="N1904" s="1011"/>
      <c r="O1904" s="1010"/>
      <c r="P1904" s="1010"/>
      <c r="Q1904" s="1010"/>
      <c r="R1904" s="1010"/>
      <c r="S1904" s="1011"/>
    </row>
    <row r="1905" spans="1:19">
      <c r="A1905" s="1014" t="s">
        <v>2739</v>
      </c>
      <c r="B1905" s="1014" t="s">
        <v>283</v>
      </c>
      <c r="C1905" s="1014" t="s">
        <v>2740</v>
      </c>
      <c r="D1905" s="1014" t="s">
        <v>2218</v>
      </c>
      <c r="E1905" s="1014" t="s">
        <v>896</v>
      </c>
      <c r="F1905" s="1015">
        <v>40451</v>
      </c>
      <c r="G1905" s="1014" t="s">
        <v>283</v>
      </c>
      <c r="H1905" s="1010"/>
      <c r="I1905" s="1010"/>
      <c r="J1905" s="1010"/>
      <c r="K1905" s="1014" t="s">
        <v>283</v>
      </c>
      <c r="L1905" s="1010">
        <v>12119637.369999999</v>
      </c>
      <c r="M1905" s="1010"/>
      <c r="N1905" s="1011">
        <v>12119.63737</v>
      </c>
      <c r="O1905" s="1010">
        <v>1000</v>
      </c>
      <c r="P1905" s="1010">
        <v>-24880362.629999999</v>
      </c>
      <c r="Q1905" s="1010"/>
      <c r="R1905" s="1010">
        <v>40000</v>
      </c>
      <c r="S1905" s="1011">
        <v>1106388.92</v>
      </c>
    </row>
    <row r="1906" spans="1:19">
      <c r="A1906" s="1014" t="s">
        <v>2741</v>
      </c>
      <c r="B1906" s="1014" t="s">
        <v>2975</v>
      </c>
      <c r="C1906" s="1014" t="s">
        <v>2742</v>
      </c>
      <c r="D1906" s="1014" t="s">
        <v>2743</v>
      </c>
      <c r="E1906" s="1014" t="s">
        <v>11</v>
      </c>
      <c r="F1906" s="1015">
        <v>39801</v>
      </c>
      <c r="G1906" s="1014" t="s">
        <v>284</v>
      </c>
      <c r="H1906" s="1010">
        <v>14448000</v>
      </c>
      <c r="I1906" s="1010">
        <v>0</v>
      </c>
      <c r="J1906" s="1010">
        <v>10180200.33</v>
      </c>
      <c r="K1906" s="1014" t="s">
        <v>900</v>
      </c>
      <c r="L1906" s="1010"/>
      <c r="M1906" s="1010"/>
      <c r="N1906" s="1011"/>
      <c r="O1906" s="1010"/>
      <c r="P1906" s="1010"/>
      <c r="Q1906" s="1010"/>
      <c r="R1906" s="1010"/>
      <c r="S1906" s="1011"/>
    </row>
    <row r="1907" spans="1:19">
      <c r="A1907" s="1014" t="s">
        <v>2741</v>
      </c>
      <c r="B1907" s="1014" t="s">
        <v>283</v>
      </c>
      <c r="C1907" s="1014" t="s">
        <v>2742</v>
      </c>
      <c r="D1907" s="1014" t="s">
        <v>2743</v>
      </c>
      <c r="E1907" s="1014" t="s">
        <v>11</v>
      </c>
      <c r="F1907" s="1015">
        <v>42552</v>
      </c>
      <c r="G1907" s="1014" t="s">
        <v>283</v>
      </c>
      <c r="H1907" s="1010"/>
      <c r="I1907" s="1010"/>
      <c r="J1907" s="1010"/>
      <c r="K1907" s="1014" t="s">
        <v>283</v>
      </c>
      <c r="L1907" s="1010">
        <v>8984227</v>
      </c>
      <c r="M1907" s="1010"/>
      <c r="N1907" s="1011">
        <v>14448</v>
      </c>
      <c r="O1907" s="1010">
        <v>621.83187899999996</v>
      </c>
      <c r="P1907" s="1010">
        <v>-5463773</v>
      </c>
      <c r="Q1907" s="1010"/>
      <c r="R1907" s="1010"/>
      <c r="S1907" s="1011"/>
    </row>
    <row r="1908" spans="1:19">
      <c r="A1908" s="1014" t="s">
        <v>2744</v>
      </c>
      <c r="B1908" s="1014" t="s">
        <v>2745</v>
      </c>
      <c r="C1908" s="1014" t="s">
        <v>2746</v>
      </c>
      <c r="D1908" s="1014" t="s">
        <v>2747</v>
      </c>
      <c r="E1908" s="1014" t="s">
        <v>19</v>
      </c>
      <c r="F1908" s="1015">
        <v>39920</v>
      </c>
      <c r="G1908" s="1014" t="s">
        <v>285</v>
      </c>
      <c r="H1908" s="1010">
        <v>3800000</v>
      </c>
      <c r="I1908" s="1010">
        <v>0</v>
      </c>
      <c r="J1908" s="1010">
        <v>223208</v>
      </c>
      <c r="K1908" s="1014" t="s">
        <v>2933</v>
      </c>
      <c r="L1908" s="1010"/>
      <c r="M1908" s="1010"/>
      <c r="N1908" s="1011"/>
      <c r="O1908" s="1010"/>
      <c r="P1908" s="1010"/>
      <c r="Q1908" s="1010"/>
      <c r="R1908" s="1010"/>
      <c r="S1908" s="1011"/>
    </row>
    <row r="1909" spans="1:19">
      <c r="A1909" s="1014" t="s">
        <v>2744</v>
      </c>
      <c r="B1909" s="1014" t="s">
        <v>283</v>
      </c>
      <c r="C1909" s="1014" t="s">
        <v>2746</v>
      </c>
      <c r="D1909" s="1014" t="s">
        <v>2747</v>
      </c>
      <c r="E1909" s="1014" t="s">
        <v>19</v>
      </c>
      <c r="F1909" s="1015">
        <v>40494</v>
      </c>
      <c r="G1909" s="1014" t="s">
        <v>283</v>
      </c>
      <c r="H1909" s="1010"/>
      <c r="I1909" s="1010"/>
      <c r="J1909" s="1010"/>
      <c r="K1909" s="1014" t="s">
        <v>283</v>
      </c>
      <c r="L1909" s="1010"/>
      <c r="M1909" s="1010"/>
      <c r="N1909" s="1011"/>
      <c r="O1909" s="1010"/>
      <c r="P1909" s="1010">
        <v>-3800000</v>
      </c>
      <c r="Q1909" s="1010"/>
      <c r="R1909" s="1010"/>
      <c r="S1909" s="1011"/>
    </row>
    <row r="1910" spans="1:19">
      <c r="A1910" s="1014" t="s">
        <v>2748</v>
      </c>
      <c r="B1910" s="1014"/>
      <c r="C1910" s="1014" t="s">
        <v>2749</v>
      </c>
      <c r="D1910" s="1014" t="s">
        <v>2750</v>
      </c>
      <c r="E1910" s="1014" t="s">
        <v>188</v>
      </c>
      <c r="F1910" s="1015">
        <v>39805</v>
      </c>
      <c r="G1910" s="1014" t="s">
        <v>284</v>
      </c>
      <c r="H1910" s="1010">
        <v>16641000</v>
      </c>
      <c r="I1910" s="1010">
        <v>0</v>
      </c>
      <c r="J1910" s="1010">
        <v>18857818.52</v>
      </c>
      <c r="K1910" s="1014" t="s">
        <v>900</v>
      </c>
      <c r="L1910" s="1010"/>
      <c r="M1910" s="1010"/>
      <c r="N1910" s="1011"/>
      <c r="O1910" s="1010"/>
      <c r="P1910" s="1010"/>
      <c r="Q1910" s="1010"/>
      <c r="R1910" s="1010"/>
      <c r="S1910" s="1011"/>
    </row>
    <row r="1911" spans="1:19">
      <c r="A1911" s="1014" t="s">
        <v>2748</v>
      </c>
      <c r="B1911" s="1014" t="s">
        <v>283</v>
      </c>
      <c r="C1911" s="1014" t="s">
        <v>2749</v>
      </c>
      <c r="D1911" s="1014" t="s">
        <v>2750</v>
      </c>
      <c r="E1911" s="1014" t="s">
        <v>188</v>
      </c>
      <c r="F1911" s="1015">
        <v>41221</v>
      </c>
      <c r="G1911" s="1014" t="s">
        <v>283</v>
      </c>
      <c r="H1911" s="1010"/>
      <c r="I1911" s="1010"/>
      <c r="J1911" s="1010"/>
      <c r="K1911" s="1014" t="s">
        <v>283</v>
      </c>
      <c r="L1911" s="1010">
        <v>3290437.5</v>
      </c>
      <c r="M1911" s="1010"/>
      <c r="N1911" s="1011">
        <v>3815</v>
      </c>
      <c r="O1911" s="1010">
        <v>862.5</v>
      </c>
      <c r="P1911" s="1010">
        <v>-524562.5</v>
      </c>
      <c r="Q1911" s="1010"/>
      <c r="R1911" s="1010"/>
      <c r="S1911" s="1011"/>
    </row>
    <row r="1912" spans="1:19">
      <c r="A1912" s="1014" t="s">
        <v>2748</v>
      </c>
      <c r="B1912" s="1014" t="s">
        <v>283</v>
      </c>
      <c r="C1912" s="1014" t="s">
        <v>2749</v>
      </c>
      <c r="D1912" s="1014" t="s">
        <v>2750</v>
      </c>
      <c r="E1912" s="1014" t="s">
        <v>188</v>
      </c>
      <c r="F1912" s="1015">
        <v>41222</v>
      </c>
      <c r="G1912" s="1014" t="s">
        <v>283</v>
      </c>
      <c r="H1912" s="1010"/>
      <c r="I1912" s="1010"/>
      <c r="J1912" s="1010"/>
      <c r="K1912" s="1014" t="s">
        <v>283</v>
      </c>
      <c r="L1912" s="1010">
        <v>1580962.5</v>
      </c>
      <c r="M1912" s="1010"/>
      <c r="N1912" s="1011">
        <v>1833</v>
      </c>
      <c r="O1912" s="1010">
        <v>862.5</v>
      </c>
      <c r="P1912" s="1010">
        <v>-252037.5</v>
      </c>
      <c r="Q1912" s="1010"/>
      <c r="R1912" s="1010"/>
      <c r="S1912" s="1011"/>
    </row>
    <row r="1913" spans="1:19">
      <c r="A1913" s="1014" t="s">
        <v>2748</v>
      </c>
      <c r="B1913" s="1014" t="s">
        <v>283</v>
      </c>
      <c r="C1913" s="1014" t="s">
        <v>2749</v>
      </c>
      <c r="D1913" s="1014" t="s">
        <v>2750</v>
      </c>
      <c r="E1913" s="1014" t="s">
        <v>188</v>
      </c>
      <c r="F1913" s="1015">
        <v>41226</v>
      </c>
      <c r="G1913" s="1014" t="s">
        <v>283</v>
      </c>
      <c r="H1913" s="1010"/>
      <c r="I1913" s="1010"/>
      <c r="J1913" s="1010"/>
      <c r="K1913" s="1014" t="s">
        <v>283</v>
      </c>
      <c r="L1913" s="1010">
        <v>9481462.5</v>
      </c>
      <c r="M1913" s="1010"/>
      <c r="N1913" s="1011">
        <v>10993</v>
      </c>
      <c r="O1913" s="1010">
        <v>862.5</v>
      </c>
      <c r="P1913" s="1010">
        <v>-1511537.5</v>
      </c>
      <c r="Q1913" s="1010"/>
      <c r="R1913" s="1010"/>
      <c r="S1913" s="1011"/>
    </row>
    <row r="1914" spans="1:19">
      <c r="A1914" s="1014" t="s">
        <v>2748</v>
      </c>
      <c r="B1914" s="1014" t="s">
        <v>283</v>
      </c>
      <c r="C1914" s="1014" t="s">
        <v>2749</v>
      </c>
      <c r="D1914" s="1014" t="s">
        <v>2750</v>
      </c>
      <c r="E1914" s="1014" t="s">
        <v>188</v>
      </c>
      <c r="F1914" s="1015">
        <v>41285</v>
      </c>
      <c r="G1914" s="1014" t="s">
        <v>283</v>
      </c>
      <c r="H1914" s="1010"/>
      <c r="I1914" s="1010"/>
      <c r="J1914" s="1010"/>
      <c r="K1914" s="1014" t="s">
        <v>283</v>
      </c>
      <c r="L1914" s="1010"/>
      <c r="M1914" s="1010">
        <v>-143528.63</v>
      </c>
      <c r="N1914" s="1011"/>
      <c r="O1914" s="1010"/>
      <c r="P1914" s="1010"/>
      <c r="Q1914" s="1010"/>
      <c r="R1914" s="1010"/>
      <c r="S1914" s="1011"/>
    </row>
    <row r="1915" spans="1:19">
      <c r="A1915" s="1014" t="s">
        <v>2748</v>
      </c>
      <c r="B1915" s="1014" t="s">
        <v>283</v>
      </c>
      <c r="C1915" s="1014" t="s">
        <v>2749</v>
      </c>
      <c r="D1915" s="1014" t="s">
        <v>2750</v>
      </c>
      <c r="E1915" s="1014" t="s">
        <v>188</v>
      </c>
      <c r="F1915" s="1015">
        <v>41436</v>
      </c>
      <c r="G1915" s="1014" t="s">
        <v>283</v>
      </c>
      <c r="H1915" s="1010"/>
      <c r="I1915" s="1010"/>
      <c r="J1915" s="1010"/>
      <c r="K1915" s="1014" t="s">
        <v>283</v>
      </c>
      <c r="L1915" s="1010"/>
      <c r="M1915" s="1010"/>
      <c r="N1915" s="1011"/>
      <c r="O1915" s="1010"/>
      <c r="P1915" s="1010"/>
      <c r="Q1915" s="1010"/>
      <c r="R1915" s="1010">
        <v>1301856</v>
      </c>
      <c r="S1915" s="1011">
        <v>370899</v>
      </c>
    </row>
    <row r="1916" spans="1:19">
      <c r="A1916" s="1014" t="s">
        <v>2751</v>
      </c>
      <c r="B1916" s="1014" t="s">
        <v>893</v>
      </c>
      <c r="C1916" s="1014" t="s">
        <v>2752</v>
      </c>
      <c r="D1916" s="1014" t="s">
        <v>2753</v>
      </c>
      <c r="E1916" s="1014" t="s">
        <v>1868</v>
      </c>
      <c r="F1916" s="1015">
        <v>39906</v>
      </c>
      <c r="G1916" s="1014" t="s">
        <v>285</v>
      </c>
      <c r="H1916" s="1010">
        <v>2117000</v>
      </c>
      <c r="I1916" s="1010">
        <v>0</v>
      </c>
      <c r="J1916" s="1010">
        <v>2569490.36</v>
      </c>
      <c r="K1916" s="1014" t="s">
        <v>1198</v>
      </c>
      <c r="L1916" s="1010"/>
      <c r="M1916" s="1010"/>
      <c r="N1916" s="1011"/>
      <c r="O1916" s="1010"/>
      <c r="P1916" s="1010"/>
      <c r="Q1916" s="1010"/>
      <c r="R1916" s="1010"/>
      <c r="S1916" s="1011"/>
    </row>
    <row r="1917" spans="1:19">
      <c r="A1917" s="1014" t="s">
        <v>2751</v>
      </c>
      <c r="B1917" s="1014" t="s">
        <v>283</v>
      </c>
      <c r="C1917" s="1014" t="s">
        <v>2752</v>
      </c>
      <c r="D1917" s="1014" t="s">
        <v>2753</v>
      </c>
      <c r="E1917" s="1014" t="s">
        <v>1868</v>
      </c>
      <c r="F1917" s="1015">
        <v>41003</v>
      </c>
      <c r="G1917" s="1014" t="s">
        <v>283</v>
      </c>
      <c r="H1917" s="1010"/>
      <c r="I1917" s="1010"/>
      <c r="J1917" s="1010"/>
      <c r="K1917" s="1014" t="s">
        <v>283</v>
      </c>
      <c r="L1917" s="1010">
        <v>2117000</v>
      </c>
      <c r="M1917" s="1010"/>
      <c r="N1917" s="1011">
        <v>2117</v>
      </c>
      <c r="O1917" s="1010">
        <v>1000</v>
      </c>
      <c r="P1917" s="1010"/>
      <c r="Q1917" s="1010"/>
      <c r="R1917" s="1010">
        <v>106000</v>
      </c>
      <c r="S1917" s="1011">
        <v>106</v>
      </c>
    </row>
    <row r="1918" spans="1:19">
      <c r="A1918" s="1014" t="s">
        <v>2754</v>
      </c>
      <c r="B1918" s="1014" t="s">
        <v>926</v>
      </c>
      <c r="C1918" s="1014" t="s">
        <v>2755</v>
      </c>
      <c r="D1918" s="1014" t="s">
        <v>1959</v>
      </c>
      <c r="E1918" s="1014" t="s">
        <v>1312</v>
      </c>
      <c r="F1918" s="1015">
        <v>39850</v>
      </c>
      <c r="G1918" s="1014" t="s">
        <v>285</v>
      </c>
      <c r="H1918" s="1010">
        <v>4000000</v>
      </c>
      <c r="I1918" s="1010">
        <v>0</v>
      </c>
      <c r="J1918" s="1010">
        <v>5210672.22</v>
      </c>
      <c r="K1918" s="1014" t="s">
        <v>1198</v>
      </c>
      <c r="L1918" s="1010"/>
      <c r="M1918" s="1010"/>
      <c r="N1918" s="1011"/>
      <c r="O1918" s="1010"/>
      <c r="P1918" s="1010"/>
      <c r="Q1918" s="1010"/>
      <c r="R1918" s="1010"/>
      <c r="S1918" s="1011"/>
    </row>
    <row r="1919" spans="1:19">
      <c r="A1919" s="1014" t="s">
        <v>2754</v>
      </c>
      <c r="B1919" s="1014" t="s">
        <v>283</v>
      </c>
      <c r="C1919" s="1014" t="s">
        <v>2755</v>
      </c>
      <c r="D1919" s="1014" t="s">
        <v>1959</v>
      </c>
      <c r="E1919" s="1014" t="s">
        <v>1312</v>
      </c>
      <c r="F1919" s="1015">
        <v>41542</v>
      </c>
      <c r="G1919" s="1014" t="s">
        <v>283</v>
      </c>
      <c r="H1919" s="1010"/>
      <c r="I1919" s="1010"/>
      <c r="J1919" s="1010"/>
      <c r="K1919" s="1014" t="s">
        <v>283</v>
      </c>
      <c r="L1919" s="1010">
        <v>4000000</v>
      </c>
      <c r="M1919" s="1010"/>
      <c r="N1919" s="1011">
        <v>4000</v>
      </c>
      <c r="O1919" s="1010">
        <v>1000</v>
      </c>
      <c r="P1919" s="1010"/>
      <c r="Q1919" s="1010"/>
      <c r="R1919" s="1010">
        <v>200000</v>
      </c>
      <c r="S1919" s="1011">
        <v>200</v>
      </c>
    </row>
    <row r="1920" spans="1:19">
      <c r="A1920" s="1014" t="s">
        <v>2756</v>
      </c>
      <c r="B1920" s="1014" t="s">
        <v>955</v>
      </c>
      <c r="C1920" s="1014" t="s">
        <v>2757</v>
      </c>
      <c r="D1920" s="1014" t="s">
        <v>2758</v>
      </c>
      <c r="E1920" s="1014" t="s">
        <v>246</v>
      </c>
      <c r="F1920" s="1015">
        <v>39794</v>
      </c>
      <c r="G1920" s="1014" t="s">
        <v>284</v>
      </c>
      <c r="H1920" s="1010">
        <v>76458000</v>
      </c>
      <c r="I1920" s="1010">
        <v>0</v>
      </c>
      <c r="J1920" s="1010">
        <v>88577166.670000002</v>
      </c>
      <c r="K1920" s="1014" t="s">
        <v>1198</v>
      </c>
      <c r="L1920" s="1010"/>
      <c r="M1920" s="1010"/>
      <c r="N1920" s="1011"/>
      <c r="O1920" s="1010"/>
      <c r="P1920" s="1010"/>
      <c r="Q1920" s="1010"/>
      <c r="R1920" s="1010"/>
      <c r="S1920" s="1011"/>
    </row>
    <row r="1921" spans="1:19">
      <c r="A1921" s="1014" t="s">
        <v>2756</v>
      </c>
      <c r="B1921" s="1014" t="s">
        <v>283</v>
      </c>
      <c r="C1921" s="1014" t="s">
        <v>2757</v>
      </c>
      <c r="D1921" s="1014" t="s">
        <v>2758</v>
      </c>
      <c r="E1921" s="1014" t="s">
        <v>246</v>
      </c>
      <c r="F1921" s="1015">
        <v>40808</v>
      </c>
      <c r="G1921" s="1014" t="s">
        <v>283</v>
      </c>
      <c r="H1921" s="1010"/>
      <c r="I1921" s="1010"/>
      <c r="J1921" s="1010"/>
      <c r="K1921" s="1014" t="s">
        <v>283</v>
      </c>
      <c r="L1921" s="1010">
        <v>76458000</v>
      </c>
      <c r="M1921" s="1010"/>
      <c r="N1921" s="1011">
        <v>76458</v>
      </c>
      <c r="O1921" s="1010">
        <v>1000</v>
      </c>
      <c r="P1921" s="1010"/>
      <c r="Q1921" s="1010"/>
      <c r="R1921" s="1010"/>
      <c r="S1921" s="1011"/>
    </row>
    <row r="1922" spans="1:19">
      <c r="A1922" s="1014" t="s">
        <v>2756</v>
      </c>
      <c r="B1922" s="1014" t="s">
        <v>283</v>
      </c>
      <c r="C1922" s="1014" t="s">
        <v>2757</v>
      </c>
      <c r="D1922" s="1014" t="s">
        <v>2758</v>
      </c>
      <c r="E1922" s="1014" t="s">
        <v>246</v>
      </c>
      <c r="F1922" s="1015">
        <v>41409</v>
      </c>
      <c r="G1922" s="1014" t="s">
        <v>283</v>
      </c>
      <c r="H1922" s="1010"/>
      <c r="I1922" s="1010"/>
      <c r="J1922" s="1010"/>
      <c r="K1922" s="1014" t="s">
        <v>283</v>
      </c>
      <c r="L1922" s="1010"/>
      <c r="M1922" s="1010"/>
      <c r="N1922" s="1011"/>
      <c r="O1922" s="1010"/>
      <c r="P1922" s="1010"/>
      <c r="Q1922" s="1010"/>
      <c r="R1922" s="1010">
        <v>1500000</v>
      </c>
      <c r="S1922" s="1011">
        <v>554329.52</v>
      </c>
    </row>
    <row r="1923" spans="1:19">
      <c r="A1923" s="1014" t="s">
        <v>2759</v>
      </c>
      <c r="B1923" s="1014" t="s">
        <v>926</v>
      </c>
      <c r="C1923" s="1014" t="s">
        <v>2760</v>
      </c>
      <c r="D1923" s="1014" t="s">
        <v>1822</v>
      </c>
      <c r="E1923" s="1014" t="s">
        <v>166</v>
      </c>
      <c r="F1923" s="1015">
        <v>39829</v>
      </c>
      <c r="G1923" s="1014" t="s">
        <v>284</v>
      </c>
      <c r="H1923" s="1010">
        <v>3268000</v>
      </c>
      <c r="I1923" s="1010">
        <v>0</v>
      </c>
      <c r="J1923" s="1010">
        <v>2412702.0299999998</v>
      </c>
      <c r="K1923" s="1014" t="s">
        <v>888</v>
      </c>
      <c r="L1923" s="1010"/>
      <c r="M1923" s="1010"/>
      <c r="N1923" s="1011"/>
      <c r="O1923" s="1010"/>
      <c r="P1923" s="1010"/>
      <c r="Q1923" s="1010"/>
      <c r="R1923" s="1010"/>
      <c r="S1923" s="1011"/>
    </row>
    <row r="1924" spans="1:19">
      <c r="A1924" s="1014" t="s">
        <v>2759</v>
      </c>
      <c r="B1924" s="1014" t="s">
        <v>283</v>
      </c>
      <c r="C1924" s="1014" t="s">
        <v>2760</v>
      </c>
      <c r="D1924" s="1014" t="s">
        <v>1822</v>
      </c>
      <c r="E1924" s="1014" t="s">
        <v>166</v>
      </c>
      <c r="F1924" s="1015">
        <v>40589</v>
      </c>
      <c r="G1924" s="1014" t="s">
        <v>283</v>
      </c>
      <c r="H1924" s="1010"/>
      <c r="I1924" s="1010"/>
      <c r="J1924" s="1010"/>
      <c r="K1924" s="1014" t="s">
        <v>283</v>
      </c>
      <c r="L1924" s="1010">
        <v>500000</v>
      </c>
      <c r="M1924" s="1010"/>
      <c r="N1924" s="1011">
        <v>3118</v>
      </c>
      <c r="O1924" s="1010">
        <v>160.35920400000001</v>
      </c>
      <c r="P1924" s="1010">
        <v>-2618000</v>
      </c>
      <c r="Q1924" s="1010"/>
      <c r="R1924" s="1010"/>
      <c r="S1924" s="1011"/>
    </row>
    <row r="1925" spans="1:19">
      <c r="A1925" s="1014" t="s">
        <v>2759</v>
      </c>
      <c r="B1925" s="1014" t="s">
        <v>283</v>
      </c>
      <c r="C1925" s="1014" t="s">
        <v>2760</v>
      </c>
      <c r="D1925" s="1014" t="s">
        <v>1822</v>
      </c>
      <c r="E1925" s="1014" t="s">
        <v>166</v>
      </c>
      <c r="F1925" s="1015">
        <v>41264</v>
      </c>
      <c r="G1925" s="1014" t="s">
        <v>283</v>
      </c>
      <c r="H1925" s="1010"/>
      <c r="I1925" s="1010"/>
      <c r="J1925" s="1010"/>
      <c r="K1925" s="1014" t="s">
        <v>283</v>
      </c>
      <c r="L1925" s="1010">
        <v>150000</v>
      </c>
      <c r="M1925" s="1010"/>
      <c r="N1925" s="1011">
        <v>150000</v>
      </c>
      <c r="O1925" s="1010">
        <v>1</v>
      </c>
      <c r="P1925" s="1010"/>
      <c r="Q1925" s="1010"/>
      <c r="R1925" s="1010"/>
      <c r="S1925" s="1011"/>
    </row>
    <row r="1926" spans="1:19">
      <c r="A1926" s="1014" t="s">
        <v>2759</v>
      </c>
      <c r="B1926" s="1014" t="s">
        <v>283</v>
      </c>
      <c r="C1926" s="1014" t="s">
        <v>2760</v>
      </c>
      <c r="D1926" s="1014" t="s">
        <v>1822</v>
      </c>
      <c r="E1926" s="1014" t="s">
        <v>166</v>
      </c>
      <c r="F1926" s="1015">
        <v>42222</v>
      </c>
      <c r="G1926" s="1014" t="s">
        <v>283</v>
      </c>
      <c r="H1926" s="1010"/>
      <c r="I1926" s="1010"/>
      <c r="J1926" s="1010"/>
      <c r="K1926" s="1014" t="s">
        <v>283</v>
      </c>
      <c r="L1926" s="1010"/>
      <c r="M1926" s="1010"/>
      <c r="N1926" s="1011"/>
      <c r="O1926" s="1010"/>
      <c r="P1926" s="1010"/>
      <c r="Q1926" s="1010"/>
      <c r="R1926" s="1010">
        <v>1570287</v>
      </c>
      <c r="S1926" s="1011"/>
    </row>
    <row r="1927" spans="1:19">
      <c r="A1927" s="1014" t="s">
        <v>2761</v>
      </c>
      <c r="B1927" s="1014" t="s">
        <v>902</v>
      </c>
      <c r="C1927" s="1014" t="s">
        <v>2762</v>
      </c>
      <c r="D1927" s="1014" t="s">
        <v>2475</v>
      </c>
      <c r="E1927" s="1014" t="s">
        <v>1000</v>
      </c>
      <c r="F1927" s="1015">
        <v>39899</v>
      </c>
      <c r="G1927" s="1014" t="s">
        <v>285</v>
      </c>
      <c r="H1927" s="1010">
        <v>3700000</v>
      </c>
      <c r="I1927" s="1010">
        <v>0</v>
      </c>
      <c r="J1927" s="1010">
        <v>4386324.6399999997</v>
      </c>
      <c r="K1927" s="1014" t="s">
        <v>1198</v>
      </c>
      <c r="L1927" s="1010"/>
      <c r="M1927" s="1010"/>
      <c r="N1927" s="1011"/>
      <c r="O1927" s="1010"/>
      <c r="P1927" s="1010"/>
      <c r="Q1927" s="1010"/>
      <c r="R1927" s="1010"/>
      <c r="S1927" s="1011"/>
    </row>
    <row r="1928" spans="1:19">
      <c r="A1928" s="1014" t="s">
        <v>2761</v>
      </c>
      <c r="B1928" s="1014" t="s">
        <v>283</v>
      </c>
      <c r="C1928" s="1014" t="s">
        <v>2762</v>
      </c>
      <c r="D1928" s="1014" t="s">
        <v>2475</v>
      </c>
      <c r="E1928" s="1014" t="s">
        <v>1000</v>
      </c>
      <c r="F1928" s="1015">
        <v>40808</v>
      </c>
      <c r="G1928" s="1014" t="s">
        <v>283</v>
      </c>
      <c r="H1928" s="1010"/>
      <c r="I1928" s="1010"/>
      <c r="J1928" s="1010"/>
      <c r="K1928" s="1014" t="s">
        <v>283</v>
      </c>
      <c r="L1928" s="1010">
        <v>3700000</v>
      </c>
      <c r="M1928" s="1010"/>
      <c r="N1928" s="1011">
        <v>3700</v>
      </c>
      <c r="O1928" s="1010">
        <v>1000</v>
      </c>
      <c r="P1928" s="1010"/>
      <c r="Q1928" s="1010"/>
      <c r="R1928" s="1010">
        <v>185000</v>
      </c>
      <c r="S1928" s="1011">
        <v>185</v>
      </c>
    </row>
    <row r="1929" spans="1:19">
      <c r="A1929" s="1014" t="s">
        <v>2763</v>
      </c>
      <c r="B1929" s="1014" t="s">
        <v>902</v>
      </c>
      <c r="C1929" s="1014" t="s">
        <v>2764</v>
      </c>
      <c r="D1929" s="1014" t="s">
        <v>2765</v>
      </c>
      <c r="E1929" s="1014" t="s">
        <v>969</v>
      </c>
      <c r="F1929" s="1015">
        <v>39801</v>
      </c>
      <c r="G1929" s="1014" t="s">
        <v>285</v>
      </c>
      <c r="H1929" s="1010">
        <v>15540000</v>
      </c>
      <c r="I1929" s="1010">
        <v>0</v>
      </c>
      <c r="J1929" s="1010">
        <v>18653115.75</v>
      </c>
      <c r="K1929" s="1014" t="s">
        <v>1198</v>
      </c>
      <c r="L1929" s="1010"/>
      <c r="M1929" s="1010"/>
      <c r="N1929" s="1011"/>
      <c r="O1929" s="1010"/>
      <c r="P1929" s="1010"/>
      <c r="Q1929" s="1010"/>
      <c r="R1929" s="1010"/>
      <c r="S1929" s="1011"/>
    </row>
    <row r="1930" spans="1:19">
      <c r="A1930" s="1014" t="s">
        <v>2763</v>
      </c>
      <c r="B1930" s="1014" t="s">
        <v>283</v>
      </c>
      <c r="C1930" s="1014" t="s">
        <v>2764</v>
      </c>
      <c r="D1930" s="1014" t="s">
        <v>2765</v>
      </c>
      <c r="E1930" s="1014" t="s">
        <v>969</v>
      </c>
      <c r="F1930" s="1015">
        <v>40808</v>
      </c>
      <c r="G1930" s="1014" t="s">
        <v>283</v>
      </c>
      <c r="H1930" s="1010"/>
      <c r="I1930" s="1010"/>
      <c r="J1930" s="1010"/>
      <c r="K1930" s="1014" t="s">
        <v>283</v>
      </c>
      <c r="L1930" s="1010">
        <v>15540000</v>
      </c>
      <c r="M1930" s="1010"/>
      <c r="N1930" s="1011">
        <v>15540</v>
      </c>
      <c r="O1930" s="1010">
        <v>1000</v>
      </c>
      <c r="P1930" s="1010"/>
      <c r="Q1930" s="1010"/>
      <c r="R1930" s="1010">
        <v>777000</v>
      </c>
      <c r="S1930" s="1011">
        <v>777</v>
      </c>
    </row>
    <row r="1931" spans="1:19">
      <c r="A1931" s="1014" t="s">
        <v>2766</v>
      </c>
      <c r="B1931" s="1014" t="s">
        <v>907</v>
      </c>
      <c r="C1931" s="1014" t="s">
        <v>2767</v>
      </c>
      <c r="D1931" s="1014" t="s">
        <v>2768</v>
      </c>
      <c r="E1931" s="1014" t="s">
        <v>1283</v>
      </c>
      <c r="F1931" s="1015">
        <v>39899</v>
      </c>
      <c r="G1931" s="1014" t="s">
        <v>285</v>
      </c>
      <c r="H1931" s="1010">
        <v>35539000</v>
      </c>
      <c r="I1931" s="1010">
        <v>0</v>
      </c>
      <c r="J1931" s="1010">
        <v>34644476.740000002</v>
      </c>
      <c r="K1931" s="1014" t="s">
        <v>900</v>
      </c>
      <c r="L1931" s="1010"/>
      <c r="M1931" s="1010"/>
      <c r="N1931" s="1011"/>
      <c r="O1931" s="1010"/>
      <c r="P1931" s="1010"/>
      <c r="Q1931" s="1010"/>
      <c r="R1931" s="1010"/>
      <c r="S1931" s="1011"/>
    </row>
    <row r="1932" spans="1:19">
      <c r="A1932" s="1014" t="s">
        <v>2766</v>
      </c>
      <c r="B1932" s="1014" t="s">
        <v>283</v>
      </c>
      <c r="C1932" s="1014" t="s">
        <v>2767</v>
      </c>
      <c r="D1932" s="1014" t="s">
        <v>2768</v>
      </c>
      <c r="E1932" s="1014" t="s">
        <v>1283</v>
      </c>
      <c r="F1932" s="1015">
        <v>41128</v>
      </c>
      <c r="G1932" s="1014" t="s">
        <v>283</v>
      </c>
      <c r="H1932" s="1010"/>
      <c r="I1932" s="1010"/>
      <c r="J1932" s="1010"/>
      <c r="K1932" s="1014" t="s">
        <v>283</v>
      </c>
      <c r="L1932" s="1010">
        <v>2639379.5</v>
      </c>
      <c r="M1932" s="1010"/>
      <c r="N1932" s="1011">
        <v>3518</v>
      </c>
      <c r="O1932" s="1010">
        <v>750.25</v>
      </c>
      <c r="P1932" s="1010">
        <v>-878620.5</v>
      </c>
      <c r="Q1932" s="1010"/>
      <c r="R1932" s="1010">
        <v>163062.9</v>
      </c>
      <c r="S1932" s="1011">
        <v>175</v>
      </c>
    </row>
    <row r="1933" spans="1:19">
      <c r="A1933" s="1014" t="s">
        <v>2766</v>
      </c>
      <c r="B1933" s="1014" t="s">
        <v>283</v>
      </c>
      <c r="C1933" s="1014" t="s">
        <v>2767</v>
      </c>
      <c r="D1933" s="1014" t="s">
        <v>2768</v>
      </c>
      <c r="E1933" s="1014" t="s">
        <v>1283</v>
      </c>
      <c r="F1933" s="1015">
        <v>41130</v>
      </c>
      <c r="G1933" s="1014" t="s">
        <v>283</v>
      </c>
      <c r="H1933" s="1010"/>
      <c r="I1933" s="1010"/>
      <c r="J1933" s="1010"/>
      <c r="K1933" s="1014" t="s">
        <v>283</v>
      </c>
      <c r="L1933" s="1010">
        <v>7038845.5</v>
      </c>
      <c r="M1933" s="1010"/>
      <c r="N1933" s="1011">
        <v>9382</v>
      </c>
      <c r="O1933" s="1010">
        <v>750.25</v>
      </c>
      <c r="P1933" s="1010">
        <v>-2343154.5</v>
      </c>
      <c r="Q1933" s="1010"/>
      <c r="R1933" s="1010">
        <v>1300776.05</v>
      </c>
      <c r="S1933" s="1011">
        <v>1396</v>
      </c>
    </row>
    <row r="1934" spans="1:19">
      <c r="A1934" s="1014" t="s">
        <v>2766</v>
      </c>
      <c r="B1934" s="1014" t="s">
        <v>283</v>
      </c>
      <c r="C1934" s="1014" t="s">
        <v>2767</v>
      </c>
      <c r="D1934" s="1014" t="s">
        <v>2768</v>
      </c>
      <c r="E1934" s="1014" t="s">
        <v>1283</v>
      </c>
      <c r="F1934" s="1015">
        <v>41131</v>
      </c>
      <c r="G1934" s="1014" t="s">
        <v>283</v>
      </c>
      <c r="H1934" s="1010"/>
      <c r="I1934" s="1010"/>
      <c r="J1934" s="1010"/>
      <c r="K1934" s="1014" t="s">
        <v>283</v>
      </c>
      <c r="L1934" s="1010">
        <v>16984909.75</v>
      </c>
      <c r="M1934" s="1010"/>
      <c r="N1934" s="1011">
        <v>22639</v>
      </c>
      <c r="O1934" s="1010">
        <v>750.25</v>
      </c>
      <c r="P1934" s="1010">
        <v>-5654090.25</v>
      </c>
      <c r="Q1934" s="1010"/>
      <c r="R1934" s="1010">
        <v>191948.33</v>
      </c>
      <c r="S1934" s="1011">
        <v>206</v>
      </c>
    </row>
    <row r="1935" spans="1:19">
      <c r="A1935" s="1014" t="s">
        <v>2766</v>
      </c>
      <c r="B1935" s="1014" t="s">
        <v>283</v>
      </c>
      <c r="C1935" s="1014" t="s">
        <v>2767</v>
      </c>
      <c r="D1935" s="1014" t="s">
        <v>2768</v>
      </c>
      <c r="E1935" s="1014" t="s">
        <v>1283</v>
      </c>
      <c r="F1935" s="1015">
        <v>41163</v>
      </c>
      <c r="G1935" s="1014" t="s">
        <v>283</v>
      </c>
      <c r="H1935" s="1010"/>
      <c r="I1935" s="1010"/>
      <c r="J1935" s="1010"/>
      <c r="K1935" s="1014" t="s">
        <v>283</v>
      </c>
      <c r="L1935" s="1010"/>
      <c r="M1935" s="1010">
        <v>-266631.34999999998</v>
      </c>
      <c r="N1935" s="1011"/>
      <c r="O1935" s="1010"/>
      <c r="P1935" s="1010"/>
      <c r="Q1935" s="1010"/>
      <c r="R1935" s="1010"/>
      <c r="S1935" s="1011"/>
    </row>
    <row r="1936" spans="1:19">
      <c r="A1936" s="1014" t="s">
        <v>57</v>
      </c>
      <c r="B1936" s="1014" t="s">
        <v>2769</v>
      </c>
      <c r="C1936" s="1014" t="s">
        <v>2770</v>
      </c>
      <c r="D1936" s="1014" t="s">
        <v>1686</v>
      </c>
      <c r="E1936" s="1014" t="s">
        <v>60</v>
      </c>
      <c r="F1936" s="1015">
        <v>39906</v>
      </c>
      <c r="G1936" s="1014" t="s">
        <v>7</v>
      </c>
      <c r="H1936" s="1010">
        <v>2795000</v>
      </c>
      <c r="I1936" s="1010">
        <v>0</v>
      </c>
      <c r="J1936" s="1010">
        <v>2985215.11</v>
      </c>
      <c r="K1936" s="1014" t="s">
        <v>1198</v>
      </c>
      <c r="L1936" s="1010"/>
      <c r="M1936" s="1010"/>
      <c r="N1936" s="1011"/>
      <c r="O1936" s="1010"/>
      <c r="P1936" s="1010"/>
      <c r="Q1936" s="1010"/>
      <c r="R1936" s="1010"/>
      <c r="S1936" s="1011"/>
    </row>
    <row r="1937" spans="1:19">
      <c r="A1937" s="1014" t="s">
        <v>57</v>
      </c>
      <c r="B1937" s="1014" t="s">
        <v>283</v>
      </c>
      <c r="C1937" s="1014" t="s">
        <v>2770</v>
      </c>
      <c r="D1937" s="1014" t="s">
        <v>1686</v>
      </c>
      <c r="E1937" s="1014" t="s">
        <v>60</v>
      </c>
      <c r="F1937" s="1015">
        <v>40403</v>
      </c>
      <c r="G1937" s="1014" t="s">
        <v>283</v>
      </c>
      <c r="H1937" s="1010"/>
      <c r="I1937" s="1010"/>
      <c r="J1937" s="1010"/>
      <c r="K1937" s="1014" t="s">
        <v>283</v>
      </c>
      <c r="L1937" s="1010">
        <v>2795000</v>
      </c>
      <c r="M1937" s="1010"/>
      <c r="N1937" s="1011">
        <v>2795</v>
      </c>
      <c r="O1937" s="1010">
        <v>1000</v>
      </c>
      <c r="P1937" s="1010"/>
      <c r="Q1937" s="1010"/>
      <c r="R1937" s="1010"/>
      <c r="S1937" s="1011"/>
    </row>
    <row r="1938" spans="1:19">
      <c r="A1938" s="1014" t="s">
        <v>2771</v>
      </c>
      <c r="B1938" s="1014" t="s">
        <v>1541</v>
      </c>
      <c r="C1938" s="1014" t="s">
        <v>2772</v>
      </c>
      <c r="D1938" s="1014" t="s">
        <v>1568</v>
      </c>
      <c r="E1938" s="1014" t="s">
        <v>239</v>
      </c>
      <c r="F1938" s="1015">
        <v>39871</v>
      </c>
      <c r="G1938" s="1014" t="s">
        <v>285</v>
      </c>
      <c r="H1938" s="1010">
        <v>23000000</v>
      </c>
      <c r="I1938" s="1010">
        <v>0</v>
      </c>
      <c r="J1938" s="1010">
        <v>28642402.329999998</v>
      </c>
      <c r="K1938" s="1014" t="s">
        <v>1198</v>
      </c>
      <c r="L1938" s="1010"/>
      <c r="M1938" s="1010"/>
      <c r="N1938" s="1011"/>
      <c r="O1938" s="1010"/>
      <c r="P1938" s="1010"/>
      <c r="Q1938" s="1010"/>
      <c r="R1938" s="1010"/>
      <c r="S1938" s="1011"/>
    </row>
    <row r="1939" spans="1:19">
      <c r="A1939" s="1014" t="s">
        <v>2771</v>
      </c>
      <c r="B1939" s="1014" t="s">
        <v>283</v>
      </c>
      <c r="C1939" s="1014" t="s">
        <v>2772</v>
      </c>
      <c r="D1939" s="1014" t="s">
        <v>1568</v>
      </c>
      <c r="E1939" s="1014" t="s">
        <v>239</v>
      </c>
      <c r="F1939" s="1015">
        <v>41178</v>
      </c>
      <c r="G1939" s="1014" t="s">
        <v>283</v>
      </c>
      <c r="H1939" s="1010"/>
      <c r="I1939" s="1010"/>
      <c r="J1939" s="1010"/>
      <c r="K1939" s="1014" t="s">
        <v>283</v>
      </c>
      <c r="L1939" s="1010">
        <v>23000000</v>
      </c>
      <c r="M1939" s="1010"/>
      <c r="N1939" s="1011">
        <v>23000</v>
      </c>
      <c r="O1939" s="1010">
        <v>1000</v>
      </c>
      <c r="P1939" s="1010"/>
      <c r="Q1939" s="1010"/>
      <c r="R1939" s="1010">
        <v>1150000</v>
      </c>
      <c r="S1939" s="1011">
        <v>1150</v>
      </c>
    </row>
    <row r="1940" spans="1:19">
      <c r="A1940" s="1014" t="s">
        <v>2773</v>
      </c>
      <c r="B1940" s="1014" t="s">
        <v>1079</v>
      </c>
      <c r="C1940" s="1014" t="s">
        <v>2774</v>
      </c>
      <c r="D1940" s="1014" t="s">
        <v>2775</v>
      </c>
      <c r="E1940" s="1014" t="s">
        <v>60</v>
      </c>
      <c r="F1940" s="1015">
        <v>39906</v>
      </c>
      <c r="G1940" s="1014" t="s">
        <v>284</v>
      </c>
      <c r="H1940" s="1010">
        <v>2765000</v>
      </c>
      <c r="I1940" s="1010">
        <v>0</v>
      </c>
      <c r="J1940" s="1010">
        <v>6496417.1600000001</v>
      </c>
      <c r="K1940" s="1014" t="s">
        <v>900</v>
      </c>
      <c r="L1940" s="1010"/>
      <c r="M1940" s="1010"/>
      <c r="N1940" s="1011"/>
      <c r="O1940" s="1010"/>
      <c r="P1940" s="1010"/>
      <c r="Q1940" s="1010"/>
      <c r="R1940" s="1010"/>
      <c r="S1940" s="1011"/>
    </row>
    <row r="1941" spans="1:19">
      <c r="A1941" s="1014" t="s">
        <v>2773</v>
      </c>
      <c r="B1941" s="1014" t="s">
        <v>283</v>
      </c>
      <c r="C1941" s="1014" t="s">
        <v>2774</v>
      </c>
      <c r="D1941" s="1014" t="s">
        <v>2775</v>
      </c>
      <c r="E1941" s="1014" t="s">
        <v>60</v>
      </c>
      <c r="F1941" s="1015">
        <v>40169</v>
      </c>
      <c r="G1941" s="1014" t="s">
        <v>283</v>
      </c>
      <c r="H1941" s="1010">
        <v>4237000</v>
      </c>
      <c r="I1941" s="1010"/>
      <c r="J1941" s="1010"/>
      <c r="K1941" s="1014" t="s">
        <v>283</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41242</v>
      </c>
      <c r="G1942" s="1014" t="s">
        <v>283</v>
      </c>
      <c r="H1942" s="1010"/>
      <c r="I1942" s="1010"/>
      <c r="J1942" s="1010"/>
      <c r="K1942" s="1014" t="s">
        <v>283</v>
      </c>
      <c r="L1942" s="1010">
        <v>5251500</v>
      </c>
      <c r="M1942" s="1010"/>
      <c r="N1942" s="1011">
        <v>7002</v>
      </c>
      <c r="O1942" s="1010">
        <v>750</v>
      </c>
      <c r="P1942" s="1010">
        <v>-1750500</v>
      </c>
      <c r="Q1942" s="1010"/>
      <c r="R1942" s="1010">
        <v>124665.75</v>
      </c>
      <c r="S1942" s="1011">
        <v>138</v>
      </c>
    </row>
    <row r="1943" spans="1:19">
      <c r="A1943" s="1014" t="s">
        <v>2773</v>
      </c>
      <c r="B1943" s="1014" t="s">
        <v>283</v>
      </c>
      <c r="C1943" s="1014" t="s">
        <v>2774</v>
      </c>
      <c r="D1943" s="1014" t="s">
        <v>2775</v>
      </c>
      <c r="E1943" s="1014" t="s">
        <v>60</v>
      </c>
      <c r="F1943" s="1015">
        <v>41285</v>
      </c>
      <c r="G1943" s="1014" t="s">
        <v>283</v>
      </c>
      <c r="H1943" s="1010"/>
      <c r="I1943" s="1010"/>
      <c r="J1943" s="1010"/>
      <c r="K1943" s="1014" t="s">
        <v>283</v>
      </c>
      <c r="L1943" s="1010"/>
      <c r="M1943" s="1010">
        <v>-52515</v>
      </c>
      <c r="N1943" s="1011"/>
      <c r="O1943" s="1010"/>
      <c r="P1943" s="1010"/>
      <c r="Q1943" s="1010"/>
      <c r="R1943" s="1010"/>
      <c r="S1943" s="1011"/>
    </row>
    <row r="1944" spans="1:19">
      <c r="A1944" s="1014" t="s">
        <v>2776</v>
      </c>
      <c r="B1944" s="1014" t="s">
        <v>858</v>
      </c>
      <c r="C1944" s="1014" t="s">
        <v>2777</v>
      </c>
      <c r="D1944" s="1014" t="s">
        <v>2778</v>
      </c>
      <c r="E1944" s="1014" t="s">
        <v>23</v>
      </c>
      <c r="F1944" s="1015">
        <v>39773</v>
      </c>
      <c r="G1944" s="1014" t="s">
        <v>284</v>
      </c>
      <c r="H1944" s="1010">
        <v>215000000</v>
      </c>
      <c r="I1944" s="1010">
        <v>0</v>
      </c>
      <c r="J1944" s="1010">
        <v>236287500</v>
      </c>
      <c r="K1944" s="1014" t="s">
        <v>1198</v>
      </c>
      <c r="L1944" s="1010"/>
      <c r="M1944" s="1010"/>
      <c r="N1944" s="1011"/>
      <c r="O1944" s="1010"/>
      <c r="P1944" s="1010"/>
      <c r="Q1944" s="1010"/>
      <c r="R1944" s="1010"/>
      <c r="S1944" s="1011"/>
    </row>
    <row r="1945" spans="1:19">
      <c r="A1945" s="1014" t="s">
        <v>2776</v>
      </c>
      <c r="B1945" s="1014" t="s">
        <v>283</v>
      </c>
      <c r="C1945" s="1014" t="s">
        <v>2777</v>
      </c>
      <c r="D1945" s="1014" t="s">
        <v>2778</v>
      </c>
      <c r="E1945" s="1014" t="s">
        <v>23</v>
      </c>
      <c r="F1945" s="1015">
        <v>40156</v>
      </c>
      <c r="G1945" s="1014" t="s">
        <v>283</v>
      </c>
      <c r="H1945" s="1010"/>
      <c r="I1945" s="1010"/>
      <c r="J1945" s="1010"/>
      <c r="K1945" s="1014" t="s">
        <v>283</v>
      </c>
      <c r="L1945" s="1010">
        <v>215000000</v>
      </c>
      <c r="M1945" s="1010"/>
      <c r="N1945" s="1011">
        <v>215000</v>
      </c>
      <c r="O1945" s="1010">
        <v>1000</v>
      </c>
      <c r="P1945" s="1010"/>
      <c r="Q1945" s="1010"/>
      <c r="R1945" s="1010"/>
      <c r="S1945" s="1011"/>
    </row>
    <row r="1946" spans="1:19">
      <c r="A1946" s="1014" t="s">
        <v>2776</v>
      </c>
      <c r="B1946" s="1014" t="s">
        <v>283</v>
      </c>
      <c r="C1946" s="1014" t="s">
        <v>2777</v>
      </c>
      <c r="D1946" s="1014" t="s">
        <v>2778</v>
      </c>
      <c r="E1946" s="1014" t="s">
        <v>23</v>
      </c>
      <c r="F1946" s="1015">
        <v>40177</v>
      </c>
      <c r="G1946" s="1014" t="s">
        <v>283</v>
      </c>
      <c r="H1946" s="1010"/>
      <c r="I1946" s="1010"/>
      <c r="J1946" s="1010"/>
      <c r="K1946" s="1014" t="s">
        <v>283</v>
      </c>
      <c r="L1946" s="1010"/>
      <c r="M1946" s="1010"/>
      <c r="N1946" s="1011"/>
      <c r="O1946" s="1010"/>
      <c r="P1946" s="1010"/>
      <c r="Q1946" s="1010"/>
      <c r="R1946" s="1010">
        <v>10000000</v>
      </c>
      <c r="S1946" s="1011">
        <v>1647931</v>
      </c>
    </row>
    <row r="1947" spans="1:19">
      <c r="A1947" s="1014" t="s">
        <v>2779</v>
      </c>
      <c r="B1947" s="1014" t="s">
        <v>902</v>
      </c>
      <c r="C1947" s="1014" t="s">
        <v>2780</v>
      </c>
      <c r="D1947" s="1014" t="s">
        <v>2781</v>
      </c>
      <c r="E1947" s="1014" t="s">
        <v>1868</v>
      </c>
      <c r="F1947" s="1015">
        <v>39962</v>
      </c>
      <c r="G1947" s="1014" t="s">
        <v>285</v>
      </c>
      <c r="H1947" s="1010">
        <v>12000000</v>
      </c>
      <c r="I1947" s="1010">
        <v>0</v>
      </c>
      <c r="J1947" s="1010">
        <v>14075133.27</v>
      </c>
      <c r="K1947" s="1014" t="s">
        <v>1198</v>
      </c>
      <c r="L1947" s="1010"/>
      <c r="M1947" s="1010"/>
      <c r="N1947" s="1011"/>
      <c r="O1947" s="1010"/>
      <c r="P1947" s="1010"/>
      <c r="Q1947" s="1010"/>
      <c r="R1947" s="1010"/>
      <c r="S1947" s="1011"/>
    </row>
    <row r="1948" spans="1:19">
      <c r="A1948" s="1014" t="s">
        <v>2779</v>
      </c>
      <c r="B1948" s="1014" t="s">
        <v>283</v>
      </c>
      <c r="C1948" s="1014" t="s">
        <v>2780</v>
      </c>
      <c r="D1948" s="1014" t="s">
        <v>2781</v>
      </c>
      <c r="E1948" s="1014" t="s">
        <v>1868</v>
      </c>
      <c r="F1948" s="1015">
        <v>40787</v>
      </c>
      <c r="G1948" s="1014" t="s">
        <v>283</v>
      </c>
      <c r="H1948" s="1010"/>
      <c r="I1948" s="1010"/>
      <c r="J1948" s="1010"/>
      <c r="K1948" s="1014" t="s">
        <v>283</v>
      </c>
      <c r="L1948" s="1010">
        <v>12000000</v>
      </c>
      <c r="M1948" s="1010"/>
      <c r="N1948" s="1011">
        <v>12000</v>
      </c>
      <c r="O1948" s="1010">
        <v>1000</v>
      </c>
      <c r="P1948" s="1010"/>
      <c r="Q1948" s="1010"/>
      <c r="R1948" s="1010">
        <v>600000</v>
      </c>
      <c r="S1948" s="1011">
        <v>60</v>
      </c>
    </row>
    <row r="1949" spans="1:19">
      <c r="A1949" s="1014" t="s">
        <v>2782</v>
      </c>
      <c r="B1949" s="1014" t="s">
        <v>858</v>
      </c>
      <c r="C1949" s="1014" t="s">
        <v>2783</v>
      </c>
      <c r="D1949" s="1014" t="s">
        <v>1488</v>
      </c>
      <c r="E1949" s="1014" t="s">
        <v>109</v>
      </c>
      <c r="F1949" s="1015">
        <v>39766</v>
      </c>
      <c r="G1949" s="1014" t="s">
        <v>284</v>
      </c>
      <c r="H1949" s="1010">
        <v>6599000000</v>
      </c>
      <c r="I1949" s="1010">
        <v>0</v>
      </c>
      <c r="J1949" s="1010">
        <v>6933220416.6700001</v>
      </c>
      <c r="K1949" s="1014" t="s">
        <v>1198</v>
      </c>
      <c r="L1949" s="1010"/>
      <c r="M1949" s="1010"/>
      <c r="N1949" s="1011"/>
      <c r="O1949" s="1010"/>
      <c r="P1949" s="1010"/>
      <c r="Q1949" s="1010"/>
      <c r="R1949" s="1010"/>
      <c r="S1949" s="1011"/>
    </row>
    <row r="1950" spans="1:19">
      <c r="A1950" s="1014" t="s">
        <v>2782</v>
      </c>
      <c r="B1950" s="1014" t="s">
        <v>283</v>
      </c>
      <c r="C1950" s="1014" t="s">
        <v>2783</v>
      </c>
      <c r="D1950" s="1014" t="s">
        <v>1488</v>
      </c>
      <c r="E1950" s="1014" t="s">
        <v>109</v>
      </c>
      <c r="F1950" s="1015">
        <v>39981</v>
      </c>
      <c r="G1950" s="1014" t="s">
        <v>283</v>
      </c>
      <c r="H1950" s="1010"/>
      <c r="I1950" s="1010"/>
      <c r="J1950" s="1010"/>
      <c r="K1950" s="1014" t="s">
        <v>283</v>
      </c>
      <c r="L1950" s="1010">
        <v>6599000000</v>
      </c>
      <c r="M1950" s="1010"/>
      <c r="N1950" s="1011">
        <v>6599000</v>
      </c>
      <c r="O1950" s="1010">
        <v>1000</v>
      </c>
      <c r="P1950" s="1010"/>
      <c r="Q1950" s="1010"/>
      <c r="R1950" s="1010"/>
      <c r="S1950" s="1011"/>
    </row>
    <row r="1951" spans="1:19">
      <c r="A1951" s="1014" t="s">
        <v>2782</v>
      </c>
      <c r="B1951" s="1014" t="s">
        <v>283</v>
      </c>
      <c r="C1951" s="1014" t="s">
        <v>2783</v>
      </c>
      <c r="D1951" s="1014" t="s">
        <v>1488</v>
      </c>
      <c r="E1951" s="1014" t="s">
        <v>109</v>
      </c>
      <c r="F1951" s="1015">
        <v>40009</v>
      </c>
      <c r="G1951" s="1014" t="s">
        <v>283</v>
      </c>
      <c r="H1951" s="1010"/>
      <c r="I1951" s="1010"/>
      <c r="J1951" s="1010"/>
      <c r="K1951" s="1014" t="s">
        <v>283</v>
      </c>
      <c r="L1951" s="1010"/>
      <c r="M1951" s="1010"/>
      <c r="N1951" s="1011"/>
      <c r="O1951" s="1010"/>
      <c r="P1951" s="1010"/>
      <c r="Q1951" s="1010"/>
      <c r="R1951" s="1010">
        <v>139000000</v>
      </c>
      <c r="S1951" s="1011">
        <v>32679102</v>
      </c>
    </row>
    <row r="1952" spans="1:19">
      <c r="A1952" s="1014" t="s">
        <v>2784</v>
      </c>
      <c r="B1952" s="1014" t="s">
        <v>2785</v>
      </c>
      <c r="C1952" s="1014" t="s">
        <v>2786</v>
      </c>
      <c r="D1952" s="1014" t="s">
        <v>2787</v>
      </c>
      <c r="E1952" s="1014" t="s">
        <v>896</v>
      </c>
      <c r="F1952" s="1015">
        <v>40032</v>
      </c>
      <c r="G1952" s="1014" t="s">
        <v>285</v>
      </c>
      <c r="H1952" s="1010">
        <v>50236000</v>
      </c>
      <c r="I1952" s="1010">
        <v>0</v>
      </c>
      <c r="J1952" s="1010">
        <v>13070409.4</v>
      </c>
      <c r="K1952" s="1014" t="s">
        <v>900</v>
      </c>
      <c r="L1952" s="1010"/>
      <c r="M1952" s="1010"/>
      <c r="N1952" s="1011"/>
      <c r="O1952" s="1010"/>
      <c r="P1952" s="1010"/>
      <c r="Q1952" s="1010"/>
      <c r="R1952" s="1010"/>
      <c r="S1952" s="1011"/>
    </row>
    <row r="1953" spans="1:19">
      <c r="A1953" s="1014" t="s">
        <v>2784</v>
      </c>
      <c r="B1953" s="1014" t="s">
        <v>283</v>
      </c>
      <c r="C1953" s="1014" t="s">
        <v>2786</v>
      </c>
      <c r="D1953" s="1014" t="s">
        <v>2787</v>
      </c>
      <c r="E1953" s="1014" t="s">
        <v>896</v>
      </c>
      <c r="F1953" s="1015">
        <v>42080</v>
      </c>
      <c r="G1953" s="1014" t="s">
        <v>283</v>
      </c>
      <c r="H1953" s="1010"/>
      <c r="I1953" s="1010"/>
      <c r="J1953" s="1010"/>
      <c r="K1953" s="1014" t="s">
        <v>283</v>
      </c>
      <c r="L1953" s="1010">
        <v>11738143.76</v>
      </c>
      <c r="M1953" s="1010"/>
      <c r="N1953" s="1011">
        <v>50236</v>
      </c>
      <c r="O1953" s="1010">
        <v>233.66</v>
      </c>
      <c r="P1953" s="1010">
        <v>-38497856.240000002</v>
      </c>
      <c r="Q1953" s="1010"/>
      <c r="R1953" s="1010">
        <v>586953.92000000004</v>
      </c>
      <c r="S1953" s="1011">
        <v>2512</v>
      </c>
    </row>
    <row r="1954" spans="1:19">
      <c r="A1954" s="1014" t="s">
        <v>2788</v>
      </c>
      <c r="B1954" s="1014" t="s">
        <v>902</v>
      </c>
      <c r="C1954" s="1014" t="s">
        <v>2789</v>
      </c>
      <c r="D1954" s="1014" t="s">
        <v>2790</v>
      </c>
      <c r="E1954" s="1014" t="s">
        <v>950</v>
      </c>
      <c r="F1954" s="1015">
        <v>39843</v>
      </c>
      <c r="G1954" s="1014" t="s">
        <v>285</v>
      </c>
      <c r="H1954" s="1010">
        <v>8950000</v>
      </c>
      <c r="I1954" s="1010">
        <v>0</v>
      </c>
      <c r="J1954" s="1010">
        <v>10634911.779999999</v>
      </c>
      <c r="K1954" s="1014" t="s">
        <v>1198</v>
      </c>
      <c r="L1954" s="1010"/>
      <c r="M1954" s="1010"/>
      <c r="N1954" s="1011"/>
      <c r="O1954" s="1010"/>
      <c r="P1954" s="1010"/>
      <c r="Q1954" s="1010"/>
      <c r="R1954" s="1010"/>
      <c r="S1954" s="1011"/>
    </row>
    <row r="1955" spans="1:19">
      <c r="A1955" s="1014" t="s">
        <v>2788</v>
      </c>
      <c r="B1955" s="1014" t="s">
        <v>283</v>
      </c>
      <c r="C1955" s="1014" t="s">
        <v>2789</v>
      </c>
      <c r="D1955" s="1014" t="s">
        <v>2790</v>
      </c>
      <c r="E1955" s="1014" t="s">
        <v>950</v>
      </c>
      <c r="F1955" s="1015">
        <v>40766</v>
      </c>
      <c r="G1955" s="1014" t="s">
        <v>283</v>
      </c>
      <c r="H1955" s="1010"/>
      <c r="I1955" s="1010"/>
      <c r="J1955" s="1010"/>
      <c r="K1955" s="1014" t="s">
        <v>283</v>
      </c>
      <c r="L1955" s="1010">
        <v>8950000</v>
      </c>
      <c r="M1955" s="1010"/>
      <c r="N1955" s="1011">
        <v>8950</v>
      </c>
      <c r="O1955" s="1010">
        <v>1000</v>
      </c>
      <c r="P1955" s="1010"/>
      <c r="Q1955" s="1010"/>
      <c r="R1955" s="1010">
        <v>450000</v>
      </c>
      <c r="S1955" s="1011">
        <v>45</v>
      </c>
    </row>
    <row r="1956" spans="1:19">
      <c r="A1956" s="1014" t="s">
        <v>2791</v>
      </c>
      <c r="B1956" s="1014" t="s">
        <v>3070</v>
      </c>
      <c r="C1956" s="1014" t="s">
        <v>2792</v>
      </c>
      <c r="D1956" s="1014" t="s">
        <v>2311</v>
      </c>
      <c r="E1956" s="1014" t="s">
        <v>6</v>
      </c>
      <c r="F1956" s="1015">
        <v>39766</v>
      </c>
      <c r="G1956" s="1014" t="s">
        <v>284</v>
      </c>
      <c r="H1956" s="1010">
        <v>298737000</v>
      </c>
      <c r="I1956" s="1010">
        <v>0</v>
      </c>
      <c r="J1956" s="1010">
        <v>7510095.0700000003</v>
      </c>
      <c r="K1956" s="1014" t="s">
        <v>1101</v>
      </c>
      <c r="L1956" s="1010"/>
      <c r="M1956" s="1010"/>
      <c r="N1956" s="1011"/>
      <c r="O1956" s="1010"/>
      <c r="P1956" s="1010"/>
      <c r="Q1956" s="1010"/>
      <c r="R1956" s="1010"/>
      <c r="S1956" s="1011"/>
    </row>
    <row r="1957" spans="1:19">
      <c r="A1957" s="1014" t="s">
        <v>2791</v>
      </c>
      <c r="B1957" s="1014" t="s">
        <v>283</v>
      </c>
      <c r="C1957" s="1014" t="s">
        <v>2792</v>
      </c>
      <c r="D1957" s="1014" t="s">
        <v>2311</v>
      </c>
      <c r="E1957" s="1014" t="s">
        <v>6</v>
      </c>
      <c r="F1957" s="1015">
        <v>40123</v>
      </c>
      <c r="G1957" s="1014" t="s">
        <v>283</v>
      </c>
      <c r="H1957" s="1010"/>
      <c r="I1957" s="1010"/>
      <c r="J1957" s="1010"/>
      <c r="K1957" s="1014" t="s">
        <v>283</v>
      </c>
      <c r="L1957" s="1010"/>
      <c r="M1957" s="1010"/>
      <c r="N1957" s="1011"/>
      <c r="O1957" s="1010"/>
      <c r="P1957" s="1010">
        <v>-298737000</v>
      </c>
      <c r="Q1957" s="1010"/>
      <c r="R1957" s="1010"/>
      <c r="S1957" s="1011"/>
    </row>
    <row r="1958" spans="1:19">
      <c r="A1958" s="1014" t="s">
        <v>2793</v>
      </c>
      <c r="B1958" s="1014" t="s">
        <v>1051</v>
      </c>
      <c r="C1958" s="1014" t="s">
        <v>2794</v>
      </c>
      <c r="D1958" s="1014" t="s">
        <v>1182</v>
      </c>
      <c r="E1958" s="1014" t="s">
        <v>1183</v>
      </c>
      <c r="F1958" s="1015">
        <v>39766</v>
      </c>
      <c r="G1958" s="1014" t="s">
        <v>284</v>
      </c>
      <c r="H1958" s="1010">
        <v>214181000</v>
      </c>
      <c r="I1958" s="1010">
        <v>0</v>
      </c>
      <c r="J1958" s="1010">
        <v>232156554.58000001</v>
      </c>
      <c r="K1958" s="1014" t="s">
        <v>1198</v>
      </c>
      <c r="L1958" s="1010"/>
      <c r="M1958" s="1010"/>
      <c r="N1958" s="1011"/>
      <c r="O1958" s="1010"/>
      <c r="P1958" s="1010"/>
      <c r="Q1958" s="1010"/>
      <c r="R1958" s="1010"/>
      <c r="S1958" s="1011"/>
    </row>
    <row r="1959" spans="1:19">
      <c r="A1959" s="1014" t="s">
        <v>2793</v>
      </c>
      <c r="B1959" s="1014" t="s">
        <v>283</v>
      </c>
      <c r="C1959" s="1014" t="s">
        <v>2794</v>
      </c>
      <c r="D1959" s="1014" t="s">
        <v>1182</v>
      </c>
      <c r="E1959" s="1014" t="s">
        <v>1183</v>
      </c>
      <c r="F1959" s="1015">
        <v>40226</v>
      </c>
      <c r="G1959" s="1014" t="s">
        <v>283</v>
      </c>
      <c r="H1959" s="1010"/>
      <c r="I1959" s="1010"/>
      <c r="J1959" s="1010"/>
      <c r="K1959" s="1014" t="s">
        <v>283</v>
      </c>
      <c r="L1959" s="1010">
        <v>214181000</v>
      </c>
      <c r="M1959" s="1010"/>
      <c r="N1959" s="1011">
        <v>214181</v>
      </c>
      <c r="O1959" s="1010">
        <v>1000</v>
      </c>
      <c r="P1959" s="1010"/>
      <c r="Q1959" s="1010"/>
      <c r="R1959" s="1010"/>
      <c r="S1959" s="1011"/>
    </row>
    <row r="1960" spans="1:19">
      <c r="A1960" s="1014" t="s">
        <v>2793</v>
      </c>
      <c r="B1960" s="1014" t="s">
        <v>283</v>
      </c>
      <c r="C1960" s="1014" t="s">
        <v>2794</v>
      </c>
      <c r="D1960" s="1014" t="s">
        <v>1182</v>
      </c>
      <c r="E1960" s="1014" t="s">
        <v>1183</v>
      </c>
      <c r="F1960" s="1015">
        <v>40268</v>
      </c>
      <c r="G1960" s="1014" t="s">
        <v>283</v>
      </c>
      <c r="H1960" s="1010"/>
      <c r="I1960" s="1010"/>
      <c r="J1960" s="1010"/>
      <c r="K1960" s="1014" t="s">
        <v>283</v>
      </c>
      <c r="L1960" s="1010"/>
      <c r="M1960" s="1010"/>
      <c r="N1960" s="1011"/>
      <c r="O1960" s="1010"/>
      <c r="P1960" s="1010"/>
      <c r="Q1960" s="1010"/>
      <c r="R1960" s="1010">
        <v>4500000</v>
      </c>
      <c r="S1960" s="1011">
        <v>1110898</v>
      </c>
    </row>
    <row r="1961" spans="1:19">
      <c r="A1961" s="1014" t="s">
        <v>2795</v>
      </c>
      <c r="B1961" s="1014" t="s">
        <v>1742</v>
      </c>
      <c r="C1961" s="1014" t="s">
        <v>2796</v>
      </c>
      <c r="D1961" s="1014" t="s">
        <v>2042</v>
      </c>
      <c r="E1961" s="1014" t="s">
        <v>105</v>
      </c>
      <c r="F1961" s="1015">
        <v>39934</v>
      </c>
      <c r="G1961" s="1014" t="s">
        <v>284</v>
      </c>
      <c r="H1961" s="1010">
        <v>3194000</v>
      </c>
      <c r="I1961" s="1010">
        <v>0</v>
      </c>
      <c r="J1961" s="1010">
        <v>7031291.6500000004</v>
      </c>
      <c r="K1961" s="1014" t="s">
        <v>1198</v>
      </c>
      <c r="L1961" s="1010"/>
      <c r="M1961" s="1010"/>
      <c r="N1961" s="1011"/>
      <c r="O1961" s="1010"/>
      <c r="P1961" s="1010"/>
      <c r="Q1961" s="1010"/>
      <c r="R1961" s="1010"/>
      <c r="S1961" s="1011"/>
    </row>
    <row r="1962" spans="1:19">
      <c r="A1962" s="1014" t="s">
        <v>2795</v>
      </c>
      <c r="B1962" s="1014" t="s">
        <v>283</v>
      </c>
      <c r="C1962" s="1014" t="s">
        <v>2796</v>
      </c>
      <c r="D1962" s="1014" t="s">
        <v>2042</v>
      </c>
      <c r="E1962" s="1014" t="s">
        <v>105</v>
      </c>
      <c r="F1962" s="1015">
        <v>40165</v>
      </c>
      <c r="G1962" s="1014" t="s">
        <v>283</v>
      </c>
      <c r="H1962" s="1010">
        <v>2997000</v>
      </c>
      <c r="I1962" s="1010"/>
      <c r="J1962" s="1010"/>
      <c r="K1962" s="1014" t="s">
        <v>283</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40808</v>
      </c>
      <c r="G1963" s="1014" t="s">
        <v>283</v>
      </c>
      <c r="H1963" s="1010"/>
      <c r="I1963" s="1010"/>
      <c r="J1963" s="1010"/>
      <c r="K1963" s="1014" t="s">
        <v>283</v>
      </c>
      <c r="L1963" s="1010">
        <v>6191000</v>
      </c>
      <c r="M1963" s="1010"/>
      <c r="N1963" s="1011">
        <v>6191</v>
      </c>
      <c r="O1963" s="1010">
        <v>1000</v>
      </c>
      <c r="P1963" s="1010"/>
      <c r="Q1963" s="1010"/>
      <c r="R1963" s="1010">
        <v>160000</v>
      </c>
      <c r="S1963" s="1011">
        <v>160</v>
      </c>
    </row>
    <row r="1964" spans="1:19">
      <c r="A1964" s="1014" t="s">
        <v>2797</v>
      </c>
      <c r="B1964" s="1014" t="s">
        <v>2798</v>
      </c>
      <c r="C1964" s="1014" t="s">
        <v>2799</v>
      </c>
      <c r="D1964" s="1014" t="s">
        <v>2800</v>
      </c>
      <c r="E1964" s="1014" t="s">
        <v>1283</v>
      </c>
      <c r="F1964" s="1015">
        <v>40176</v>
      </c>
      <c r="G1964" s="1014" t="s">
        <v>285</v>
      </c>
      <c r="H1964" s="1010">
        <v>2179000</v>
      </c>
      <c r="I1964" s="1010">
        <v>0</v>
      </c>
      <c r="J1964" s="1010">
        <v>2639873.33</v>
      </c>
      <c r="K1964" s="1014" t="s">
        <v>1198</v>
      </c>
      <c r="L1964" s="1010"/>
      <c r="M1964" s="1010"/>
      <c r="N1964" s="1011"/>
      <c r="O1964" s="1010"/>
      <c r="P1964" s="1010"/>
      <c r="Q1964" s="1010"/>
      <c r="R1964" s="1010"/>
      <c r="S1964" s="1011"/>
    </row>
    <row r="1965" spans="1:19">
      <c r="A1965" s="1014" t="s">
        <v>2797</v>
      </c>
      <c r="B1965" s="1014" t="s">
        <v>283</v>
      </c>
      <c r="C1965" s="1014" t="s">
        <v>2799</v>
      </c>
      <c r="D1965" s="1014" t="s">
        <v>2800</v>
      </c>
      <c r="E1965" s="1014" t="s">
        <v>1283</v>
      </c>
      <c r="F1965" s="1015">
        <v>41115</v>
      </c>
      <c r="G1965" s="1014" t="s">
        <v>283</v>
      </c>
      <c r="H1965" s="1010"/>
      <c r="I1965" s="1010"/>
      <c r="J1965" s="1010"/>
      <c r="K1965" s="1014" t="s">
        <v>283</v>
      </c>
      <c r="L1965" s="1010">
        <v>600000</v>
      </c>
      <c r="M1965" s="1010"/>
      <c r="N1965" s="1011">
        <v>600</v>
      </c>
      <c r="O1965" s="1010">
        <v>1000</v>
      </c>
      <c r="P1965" s="1010"/>
      <c r="Q1965" s="1010"/>
      <c r="R1965" s="1010"/>
      <c r="S1965" s="1011"/>
    </row>
    <row r="1966" spans="1:19">
      <c r="A1966" s="1014" t="s">
        <v>2797</v>
      </c>
      <c r="B1966" s="1014" t="s">
        <v>283</v>
      </c>
      <c r="C1966" s="1014" t="s">
        <v>2799</v>
      </c>
      <c r="D1966" s="1014" t="s">
        <v>2800</v>
      </c>
      <c r="E1966" s="1014" t="s">
        <v>1283</v>
      </c>
      <c r="F1966" s="1015">
        <v>41549</v>
      </c>
      <c r="G1966" s="1014" t="s">
        <v>283</v>
      </c>
      <c r="H1966" s="1010"/>
      <c r="I1966" s="1010"/>
      <c r="J1966" s="1010"/>
      <c r="K1966" s="1014" t="s">
        <v>283</v>
      </c>
      <c r="L1966" s="1010">
        <v>1579000</v>
      </c>
      <c r="M1966" s="1010"/>
      <c r="N1966" s="1011">
        <v>1579</v>
      </c>
      <c r="O1966" s="1010">
        <v>1000</v>
      </c>
      <c r="P1966" s="1010"/>
      <c r="Q1966" s="1010"/>
      <c r="R1966" s="1010">
        <v>65000</v>
      </c>
      <c r="S1966" s="1011">
        <v>65</v>
      </c>
    </row>
    <row r="1967" spans="1:19">
      <c r="A1967" s="1014" t="s">
        <v>2801</v>
      </c>
      <c r="B1967" s="1014" t="s">
        <v>2802</v>
      </c>
      <c r="C1967" s="1014" t="s">
        <v>2803</v>
      </c>
      <c r="D1967" s="1014" t="s">
        <v>1318</v>
      </c>
      <c r="E1967" s="1014" t="s">
        <v>246</v>
      </c>
      <c r="F1967" s="1015">
        <v>39801</v>
      </c>
      <c r="G1967" s="1014" t="s">
        <v>284</v>
      </c>
      <c r="H1967" s="1010">
        <v>59000000</v>
      </c>
      <c r="I1967" s="1010">
        <v>0</v>
      </c>
      <c r="J1967" s="1010">
        <v>62145972.219999999</v>
      </c>
      <c r="K1967" s="1014" t="s">
        <v>1198</v>
      </c>
      <c r="L1967" s="1010"/>
      <c r="M1967" s="1010"/>
      <c r="N1967" s="1011"/>
      <c r="O1967" s="1010"/>
      <c r="P1967" s="1010"/>
      <c r="Q1967" s="1010"/>
      <c r="R1967" s="1010"/>
      <c r="S1967" s="1011"/>
    </row>
    <row r="1968" spans="1:19">
      <c r="A1968" s="1014" t="s">
        <v>2801</v>
      </c>
      <c r="B1968" s="1014" t="s">
        <v>283</v>
      </c>
      <c r="C1968" s="1014" t="s">
        <v>2803</v>
      </c>
      <c r="D1968" s="1014" t="s">
        <v>1318</v>
      </c>
      <c r="E1968" s="1014" t="s">
        <v>246</v>
      </c>
      <c r="F1968" s="1015">
        <v>40135</v>
      </c>
      <c r="G1968" s="1014" t="s">
        <v>283</v>
      </c>
      <c r="H1968" s="1010"/>
      <c r="I1968" s="1010"/>
      <c r="J1968" s="1010"/>
      <c r="K1968" s="1014" t="s">
        <v>283</v>
      </c>
      <c r="L1968" s="1010">
        <v>59000000</v>
      </c>
      <c r="M1968" s="1010"/>
      <c r="N1968" s="1011">
        <v>59000</v>
      </c>
      <c r="O1968" s="1010">
        <v>1000</v>
      </c>
      <c r="P1968" s="1010"/>
      <c r="Q1968" s="1010"/>
      <c r="R1968" s="1010"/>
      <c r="S1968" s="1011"/>
    </row>
    <row r="1969" spans="1:19">
      <c r="A1969" s="1014" t="s">
        <v>2801</v>
      </c>
      <c r="B1969" s="1014" t="s">
        <v>283</v>
      </c>
      <c r="C1969" s="1014" t="s">
        <v>2803</v>
      </c>
      <c r="D1969" s="1014" t="s">
        <v>1318</v>
      </c>
      <c r="E1969" s="1014" t="s">
        <v>246</v>
      </c>
      <c r="F1969" s="1015">
        <v>40170</v>
      </c>
      <c r="G1969" s="1014" t="s">
        <v>283</v>
      </c>
      <c r="H1969" s="1010"/>
      <c r="I1969" s="1010"/>
      <c r="J1969" s="1010"/>
      <c r="K1969" s="1014" t="s">
        <v>283</v>
      </c>
      <c r="L1969" s="1010"/>
      <c r="M1969" s="1010"/>
      <c r="N1969" s="1011"/>
      <c r="O1969" s="1010"/>
      <c r="P1969" s="1010"/>
      <c r="Q1969" s="1010"/>
      <c r="R1969" s="1010">
        <v>450000</v>
      </c>
      <c r="S1969" s="1011">
        <v>211318</v>
      </c>
    </row>
    <row r="1970" spans="1:19">
      <c r="A1970" s="1014" t="s">
        <v>2804</v>
      </c>
      <c r="B1970" s="1014" t="s">
        <v>926</v>
      </c>
      <c r="C1970" s="1014" t="s">
        <v>2805</v>
      </c>
      <c r="D1970" s="1014" t="s">
        <v>2806</v>
      </c>
      <c r="E1970" s="1014" t="s">
        <v>6</v>
      </c>
      <c r="F1970" s="1015">
        <v>39864</v>
      </c>
      <c r="G1970" s="1014" t="s">
        <v>285</v>
      </c>
      <c r="H1970" s="1010">
        <v>8700000</v>
      </c>
      <c r="I1970" s="1010">
        <v>0</v>
      </c>
      <c r="J1970" s="1010">
        <v>3432657.85</v>
      </c>
      <c r="K1970" s="1014" t="s">
        <v>900</v>
      </c>
      <c r="L1970" s="1010"/>
      <c r="M1970" s="1010"/>
      <c r="N1970" s="1011"/>
      <c r="O1970" s="1010"/>
      <c r="P1970" s="1010"/>
      <c r="Q1970" s="1010"/>
      <c r="R1970" s="1010"/>
      <c r="S1970" s="1011"/>
    </row>
    <row r="1971" spans="1:19">
      <c r="A1971" s="1014" t="s">
        <v>2804</v>
      </c>
      <c r="B1971" s="1014" t="s">
        <v>283</v>
      </c>
      <c r="C1971" s="1014" t="s">
        <v>2805</v>
      </c>
      <c r="D1971" s="1014" t="s">
        <v>2806</v>
      </c>
      <c r="E1971" s="1014" t="s">
        <v>6</v>
      </c>
      <c r="F1971" s="1015">
        <v>41822</v>
      </c>
      <c r="G1971" s="1014" t="s">
        <v>283</v>
      </c>
      <c r="H1971" s="1010"/>
      <c r="I1971" s="1010"/>
      <c r="J1971" s="1010"/>
      <c r="K1971" s="1014" t="s">
        <v>283</v>
      </c>
      <c r="L1971" s="1010">
        <v>3319050</v>
      </c>
      <c r="M1971" s="1010"/>
      <c r="N1971" s="1011">
        <v>8700</v>
      </c>
      <c r="O1971" s="1010">
        <v>381.5</v>
      </c>
      <c r="P1971" s="1010">
        <v>-5380950</v>
      </c>
      <c r="Q1971" s="1010"/>
      <c r="R1971" s="1010">
        <v>138607.85</v>
      </c>
      <c r="S1971" s="1011">
        <v>435</v>
      </c>
    </row>
    <row r="1972" spans="1:19">
      <c r="A1972" s="1014" t="s">
        <v>2804</v>
      </c>
      <c r="B1972" s="1014" t="s">
        <v>283</v>
      </c>
      <c r="C1972" s="1014" t="s">
        <v>2805</v>
      </c>
      <c r="D1972" s="1014" t="s">
        <v>2806</v>
      </c>
      <c r="E1972" s="1014" t="s">
        <v>6</v>
      </c>
      <c r="F1972" s="1015">
        <v>41908</v>
      </c>
      <c r="G1972" s="1014" t="s">
        <v>283</v>
      </c>
      <c r="H1972" s="1010"/>
      <c r="I1972" s="1010"/>
      <c r="J1972" s="1010"/>
      <c r="K1972" s="1014" t="s">
        <v>283</v>
      </c>
      <c r="L1972" s="1010"/>
      <c r="M1972" s="1010">
        <v>-25000</v>
      </c>
      <c r="N1972" s="1011"/>
      <c r="O1972" s="1010"/>
      <c r="P1972" s="1010"/>
      <c r="Q1972" s="1010"/>
      <c r="R1972" s="1010"/>
      <c r="S1972" s="1011"/>
    </row>
    <row r="1973" spans="1:19">
      <c r="A1973" s="1014" t="s">
        <v>2807</v>
      </c>
      <c r="B1973" s="1014"/>
      <c r="C1973" s="1014" t="s">
        <v>2808</v>
      </c>
      <c r="D1973" s="1014" t="s">
        <v>2809</v>
      </c>
      <c r="E1973" s="1014" t="s">
        <v>1082</v>
      </c>
      <c r="F1973" s="1015">
        <v>39829</v>
      </c>
      <c r="G1973" s="1014" t="s">
        <v>284</v>
      </c>
      <c r="H1973" s="1010">
        <v>20600000</v>
      </c>
      <c r="I1973" s="1010">
        <v>0</v>
      </c>
      <c r="J1973" s="1010">
        <v>20315924.719999999</v>
      </c>
      <c r="K1973" s="1014" t="s">
        <v>900</v>
      </c>
      <c r="L1973" s="1010"/>
      <c r="M1973" s="1010"/>
      <c r="N1973" s="1011"/>
      <c r="O1973" s="1010"/>
      <c r="P1973" s="1010"/>
      <c r="Q1973" s="1010"/>
      <c r="R1973" s="1010"/>
      <c r="S1973" s="1011"/>
    </row>
    <row r="1974" spans="1:19">
      <c r="A1974" s="1014" t="s">
        <v>2807</v>
      </c>
      <c r="B1974" s="1014" t="s">
        <v>283</v>
      </c>
      <c r="C1974" s="1014" t="s">
        <v>2808</v>
      </c>
      <c r="D1974" s="1014" t="s">
        <v>2809</v>
      </c>
      <c r="E1974" s="1014" t="s">
        <v>1082</v>
      </c>
      <c r="F1974" s="1015">
        <v>41079</v>
      </c>
      <c r="G1974" s="1014" t="s">
        <v>283</v>
      </c>
      <c r="H1974" s="1010"/>
      <c r="I1974" s="1010"/>
      <c r="J1974" s="1010"/>
      <c r="K1974" s="1014" t="s">
        <v>283</v>
      </c>
      <c r="L1974" s="1010">
        <v>17005300</v>
      </c>
      <c r="M1974" s="1010">
        <v>-255079.5</v>
      </c>
      <c r="N1974" s="1011">
        <v>20600</v>
      </c>
      <c r="O1974" s="1010">
        <v>825.5</v>
      </c>
      <c r="P1974" s="1010">
        <v>-3594700</v>
      </c>
      <c r="Q1974" s="1010"/>
      <c r="R1974" s="1010"/>
      <c r="S1974" s="1011"/>
    </row>
    <row r="1975" spans="1:19">
      <c r="A1975" s="1014" t="s">
        <v>2807</v>
      </c>
      <c r="B1975" s="1014" t="s">
        <v>283</v>
      </c>
      <c r="C1975" s="1014" t="s">
        <v>2808</v>
      </c>
      <c r="D1975" s="1014" t="s">
        <v>2809</v>
      </c>
      <c r="E1975" s="1014" t="s">
        <v>1082</v>
      </c>
      <c r="F1975" s="1015">
        <v>41108</v>
      </c>
      <c r="G1975" s="1014" t="s">
        <v>283</v>
      </c>
      <c r="H1975" s="1010"/>
      <c r="I1975" s="1010"/>
      <c r="J1975" s="1010"/>
      <c r="K1975" s="1014" t="s">
        <v>283</v>
      </c>
      <c r="L1975" s="1010"/>
      <c r="M1975" s="1010"/>
      <c r="N1975" s="1011"/>
      <c r="O1975" s="1010"/>
      <c r="P1975" s="1010"/>
      <c r="Q1975" s="1010"/>
      <c r="R1975" s="1010">
        <v>38000</v>
      </c>
      <c r="S1975" s="1011">
        <v>311492</v>
      </c>
    </row>
    <row r="1976" spans="1:19">
      <c r="A1976" s="1014" t="s">
        <v>12</v>
      </c>
      <c r="B1976" s="1014" t="s">
        <v>1696</v>
      </c>
      <c r="C1976" s="1014" t="s">
        <v>2810</v>
      </c>
      <c r="D1976" s="1014" t="s">
        <v>2811</v>
      </c>
      <c r="E1976" s="1014" t="s">
        <v>15</v>
      </c>
      <c r="F1976" s="1015">
        <v>39805</v>
      </c>
      <c r="G1976" s="1014" t="s">
        <v>284</v>
      </c>
      <c r="H1976" s="1010">
        <v>10300000</v>
      </c>
      <c r="I1976" s="1010">
        <v>0</v>
      </c>
      <c r="J1976" s="1010">
        <v>11182763.890000001</v>
      </c>
      <c r="K1976" s="1014" t="s">
        <v>1198</v>
      </c>
      <c r="L1976" s="1010"/>
      <c r="M1976" s="1010"/>
      <c r="N1976" s="1011"/>
      <c r="O1976" s="1010"/>
      <c r="P1976" s="1010"/>
      <c r="Q1976" s="1010"/>
      <c r="R1976" s="1010"/>
      <c r="S1976" s="1011"/>
    </row>
    <row r="1977" spans="1:19">
      <c r="A1977" s="1014" t="s">
        <v>12</v>
      </c>
      <c r="B1977" s="1014" t="s">
        <v>283</v>
      </c>
      <c r="C1977" s="1014" t="s">
        <v>2810</v>
      </c>
      <c r="D1977" s="1014" t="s">
        <v>2811</v>
      </c>
      <c r="E1977" s="1014" t="s">
        <v>15</v>
      </c>
      <c r="F1977" s="1015">
        <v>40424</v>
      </c>
      <c r="G1977" s="1014" t="s">
        <v>283</v>
      </c>
      <c r="H1977" s="1010"/>
      <c r="I1977" s="1010"/>
      <c r="J1977" s="1010"/>
      <c r="K1977" s="1014" t="s">
        <v>283</v>
      </c>
      <c r="L1977" s="1010">
        <v>10300000</v>
      </c>
      <c r="M1977" s="1010"/>
      <c r="N1977" s="1011">
        <v>10300</v>
      </c>
      <c r="O1977" s="1010">
        <v>1000</v>
      </c>
      <c r="P1977" s="1010"/>
      <c r="Q1977" s="1010"/>
      <c r="R1977" s="1010"/>
      <c r="S1977" s="1011"/>
    </row>
    <row r="1978" spans="1:19">
      <c r="A1978" s="1014" t="s">
        <v>12</v>
      </c>
      <c r="B1978" s="1014" t="s">
        <v>283</v>
      </c>
      <c r="C1978" s="1014" t="s">
        <v>2810</v>
      </c>
      <c r="D1978" s="1014" t="s">
        <v>2811</v>
      </c>
      <c r="E1978" s="1014" t="s">
        <v>15</v>
      </c>
      <c r="F1978" s="1015">
        <v>42137</v>
      </c>
      <c r="G1978" s="1014" t="s">
        <v>283</v>
      </c>
      <c r="H1978" s="1010"/>
      <c r="I1978" s="1010"/>
      <c r="J1978" s="1010"/>
      <c r="K1978" s="1014" t="s">
        <v>283</v>
      </c>
      <c r="L1978" s="1010"/>
      <c r="M1978" s="1010"/>
      <c r="N1978" s="1011"/>
      <c r="O1978" s="1010"/>
      <c r="P1978" s="1010"/>
      <c r="Q1978" s="1010"/>
      <c r="R1978" s="1010">
        <v>10125</v>
      </c>
      <c r="S1978" s="1011">
        <v>111258</v>
      </c>
    </row>
    <row r="1979" spans="1:19">
      <c r="A1979" s="1014" t="s">
        <v>2812</v>
      </c>
      <c r="B1979" s="1014" t="s">
        <v>1596</v>
      </c>
      <c r="C1979" s="1014" t="s">
        <v>2813</v>
      </c>
      <c r="D1979" s="1014" t="s">
        <v>2814</v>
      </c>
      <c r="E1979" s="1014" t="s">
        <v>19</v>
      </c>
      <c r="F1979" s="1015">
        <v>39955</v>
      </c>
      <c r="G1979" s="1014" t="s">
        <v>924</v>
      </c>
      <c r="H1979" s="1010">
        <v>14400000</v>
      </c>
      <c r="I1979" s="1010">
        <v>0</v>
      </c>
      <c r="J1979" s="1010">
        <v>18882079.620000001</v>
      </c>
      <c r="K1979" s="1014" t="s">
        <v>1198</v>
      </c>
      <c r="L1979" s="1010"/>
      <c r="M1979" s="1010"/>
      <c r="N1979" s="1011"/>
      <c r="O1979" s="1010"/>
      <c r="P1979" s="1010"/>
      <c r="Q1979" s="1010"/>
      <c r="R1979" s="1010"/>
      <c r="S1979" s="1011"/>
    </row>
    <row r="1980" spans="1:19">
      <c r="A1980" s="1014" t="s">
        <v>2812</v>
      </c>
      <c r="B1980" s="1014" t="s">
        <v>283</v>
      </c>
      <c r="C1980" s="1014" t="s">
        <v>2813</v>
      </c>
      <c r="D1980" s="1014" t="s">
        <v>2814</v>
      </c>
      <c r="E1980" s="1014" t="s">
        <v>19</v>
      </c>
      <c r="F1980" s="1015">
        <v>41093</v>
      </c>
      <c r="G1980" s="1014" t="s">
        <v>283</v>
      </c>
      <c r="H1980" s="1010"/>
      <c r="I1980" s="1010"/>
      <c r="J1980" s="1010"/>
      <c r="K1980" s="1014" t="s">
        <v>283</v>
      </c>
      <c r="L1980" s="1010">
        <v>14400000</v>
      </c>
      <c r="M1980" s="1010"/>
      <c r="N1980" s="1011">
        <v>14400000</v>
      </c>
      <c r="O1980" s="1010">
        <v>1</v>
      </c>
      <c r="P1980" s="1010"/>
      <c r="Q1980" s="1010"/>
      <c r="R1980" s="1010">
        <v>720000</v>
      </c>
      <c r="S1980" s="1011">
        <v>720000</v>
      </c>
    </row>
    <row r="1981" spans="1:19">
      <c r="A1981" s="1014" t="s">
        <v>2815</v>
      </c>
      <c r="B1981" s="1014"/>
      <c r="C1981" s="1014" t="s">
        <v>2816</v>
      </c>
      <c r="D1981" s="1014" t="s">
        <v>2817</v>
      </c>
      <c r="E1981" s="1014" t="s">
        <v>19</v>
      </c>
      <c r="F1981" s="1015">
        <v>39787</v>
      </c>
      <c r="G1981" s="1014" t="s">
        <v>284</v>
      </c>
      <c r="H1981" s="1010">
        <v>180000000</v>
      </c>
      <c r="I1981" s="1010">
        <v>0</v>
      </c>
      <c r="J1981" s="1010">
        <v>210367527</v>
      </c>
      <c r="K1981" s="1014" t="s">
        <v>900</v>
      </c>
      <c r="L1981" s="1010"/>
      <c r="M1981" s="1010"/>
      <c r="N1981" s="1011"/>
      <c r="O1981" s="1010"/>
      <c r="P1981" s="1010"/>
      <c r="Q1981" s="1010"/>
      <c r="R1981" s="1010"/>
      <c r="S1981" s="1011"/>
    </row>
    <row r="1982" spans="1:19">
      <c r="A1982" s="1014" t="s">
        <v>2815</v>
      </c>
      <c r="B1982" s="1014" t="s">
        <v>283</v>
      </c>
      <c r="C1982" s="1014" t="s">
        <v>2816</v>
      </c>
      <c r="D1982" s="1014" t="s">
        <v>2817</v>
      </c>
      <c r="E1982" s="1014" t="s">
        <v>19</v>
      </c>
      <c r="F1982" s="1015">
        <v>41359</v>
      </c>
      <c r="G1982" s="1014" t="s">
        <v>283</v>
      </c>
      <c r="H1982" s="1010"/>
      <c r="I1982" s="1010"/>
      <c r="J1982" s="1010"/>
      <c r="K1982" s="1014" t="s">
        <v>283</v>
      </c>
      <c r="L1982" s="1010">
        <v>1516900</v>
      </c>
      <c r="M1982" s="1010"/>
      <c r="N1982" s="1011">
        <v>1576</v>
      </c>
      <c r="O1982" s="1010">
        <v>962.5</v>
      </c>
      <c r="P1982" s="1010">
        <v>-59100</v>
      </c>
      <c r="Q1982" s="1010"/>
      <c r="R1982" s="1010"/>
      <c r="S1982" s="1011"/>
    </row>
    <row r="1983" spans="1:19">
      <c r="A1983" s="1014" t="s">
        <v>2815</v>
      </c>
      <c r="B1983" s="1014" t="s">
        <v>283</v>
      </c>
      <c r="C1983" s="1014" t="s">
        <v>2816</v>
      </c>
      <c r="D1983" s="1014" t="s">
        <v>2817</v>
      </c>
      <c r="E1983" s="1014" t="s">
        <v>19</v>
      </c>
      <c r="F1983" s="1015">
        <v>41360</v>
      </c>
      <c r="G1983" s="1014" t="s">
        <v>283</v>
      </c>
      <c r="H1983" s="1010"/>
      <c r="I1983" s="1010"/>
      <c r="J1983" s="1010"/>
      <c r="K1983" s="1014" t="s">
        <v>283</v>
      </c>
      <c r="L1983" s="1010">
        <v>12587575</v>
      </c>
      <c r="M1983" s="1010"/>
      <c r="N1983" s="1011">
        <v>13078</v>
      </c>
      <c r="O1983" s="1010">
        <v>962.5</v>
      </c>
      <c r="P1983" s="1010">
        <v>-490425</v>
      </c>
      <c r="Q1983" s="1010"/>
      <c r="R1983" s="1010"/>
      <c r="S1983" s="1011"/>
    </row>
    <row r="1984" spans="1:19">
      <c r="A1984" s="1014" t="s">
        <v>2815</v>
      </c>
      <c r="B1984" s="1014" t="s">
        <v>283</v>
      </c>
      <c r="C1984" s="1014" t="s">
        <v>2816</v>
      </c>
      <c r="D1984" s="1014" t="s">
        <v>2817</v>
      </c>
      <c r="E1984" s="1014" t="s">
        <v>19</v>
      </c>
      <c r="F1984" s="1015">
        <v>41361</v>
      </c>
      <c r="G1984" s="1014" t="s">
        <v>283</v>
      </c>
      <c r="H1984" s="1010"/>
      <c r="I1984" s="1010"/>
      <c r="J1984" s="1010"/>
      <c r="K1984" s="1014" t="s">
        <v>283</v>
      </c>
      <c r="L1984" s="1010">
        <v>159145525</v>
      </c>
      <c r="M1984" s="1010"/>
      <c r="N1984" s="1011">
        <v>165346</v>
      </c>
      <c r="O1984" s="1010">
        <v>962.5</v>
      </c>
      <c r="P1984" s="1010">
        <v>-6200475</v>
      </c>
      <c r="Q1984" s="1010"/>
      <c r="R1984" s="1010"/>
      <c r="S1984" s="1011"/>
    </row>
    <row r="1985" spans="1:19">
      <c r="A1985" s="1014" t="s">
        <v>2815</v>
      </c>
      <c r="B1985" s="1014" t="s">
        <v>283</v>
      </c>
      <c r="C1985" s="1014" t="s">
        <v>2816</v>
      </c>
      <c r="D1985" s="1014" t="s">
        <v>2817</v>
      </c>
      <c r="E1985" s="1014" t="s">
        <v>19</v>
      </c>
      <c r="F1985" s="1015">
        <v>41373</v>
      </c>
      <c r="G1985" s="1014" t="s">
        <v>283</v>
      </c>
      <c r="H1985" s="1010"/>
      <c r="I1985" s="1010"/>
      <c r="J1985" s="1010"/>
      <c r="K1985" s="1014" t="s">
        <v>283</v>
      </c>
      <c r="L1985" s="1010"/>
      <c r="M1985" s="1010">
        <v>-1732500</v>
      </c>
      <c r="N1985" s="1011"/>
      <c r="O1985" s="1010"/>
      <c r="P1985" s="1010"/>
      <c r="Q1985" s="1010"/>
      <c r="R1985" s="1010"/>
      <c r="S1985" s="1011"/>
    </row>
    <row r="1986" spans="1:19">
      <c r="A1986" s="1014" t="s">
        <v>2815</v>
      </c>
      <c r="B1986" s="1014" t="s">
        <v>283</v>
      </c>
      <c r="C1986" s="1014" t="s">
        <v>2816</v>
      </c>
      <c r="D1986" s="1014" t="s">
        <v>2817</v>
      </c>
      <c r="E1986" s="1014" t="s">
        <v>19</v>
      </c>
      <c r="F1986" s="1015">
        <v>41435</v>
      </c>
      <c r="G1986" s="1014" t="s">
        <v>283</v>
      </c>
      <c r="H1986" s="1010"/>
      <c r="I1986" s="1010"/>
      <c r="J1986" s="1010"/>
      <c r="K1986" s="1014" t="s">
        <v>283</v>
      </c>
      <c r="L1986" s="1010"/>
      <c r="M1986" s="1010"/>
      <c r="N1986" s="1011"/>
      <c r="O1986" s="1010"/>
      <c r="P1986" s="1010"/>
      <c r="Q1986" s="1010"/>
      <c r="R1986" s="1010">
        <v>6677</v>
      </c>
      <c r="S1986" s="1011">
        <v>219908.4</v>
      </c>
    </row>
    <row r="1987" spans="1:19">
      <c r="A1987" s="1014" t="s">
        <v>2818</v>
      </c>
      <c r="B1987" s="1014" t="s">
        <v>2091</v>
      </c>
      <c r="C1987" s="1014" t="s">
        <v>2819</v>
      </c>
      <c r="D1987" s="1014" t="s">
        <v>2820</v>
      </c>
      <c r="E1987" s="1014" t="s">
        <v>246</v>
      </c>
      <c r="F1987" s="1015">
        <v>39829</v>
      </c>
      <c r="G1987" s="1014" t="s">
        <v>285</v>
      </c>
      <c r="H1987" s="1010">
        <v>5658000</v>
      </c>
      <c r="I1987" s="1010">
        <v>0</v>
      </c>
      <c r="J1987" s="1010">
        <v>6649963.9199999999</v>
      </c>
      <c r="K1987" s="1014" t="s">
        <v>1198</v>
      </c>
      <c r="L1987" s="1010"/>
      <c r="M1987" s="1010"/>
      <c r="N1987" s="1011"/>
      <c r="O1987" s="1010"/>
      <c r="P1987" s="1010"/>
      <c r="Q1987" s="1010"/>
      <c r="R1987" s="1010"/>
      <c r="S1987" s="1011"/>
    </row>
    <row r="1988" spans="1:19">
      <c r="A1988" s="1014" t="s">
        <v>2818</v>
      </c>
      <c r="B1988" s="1014" t="s">
        <v>283</v>
      </c>
      <c r="C1988" s="1014" t="s">
        <v>2819</v>
      </c>
      <c r="D1988" s="1014" t="s">
        <v>2820</v>
      </c>
      <c r="E1988" s="1014" t="s">
        <v>246</v>
      </c>
      <c r="F1988" s="1015">
        <v>40527</v>
      </c>
      <c r="G1988" s="1014" t="s">
        <v>283</v>
      </c>
      <c r="H1988" s="1010"/>
      <c r="I1988" s="1010"/>
      <c r="J1988" s="1010"/>
      <c r="K1988" s="1014" t="s">
        <v>283</v>
      </c>
      <c r="L1988" s="1010">
        <v>3000000</v>
      </c>
      <c r="M1988" s="1010"/>
      <c r="N1988" s="1011">
        <v>3000</v>
      </c>
      <c r="O1988" s="1010">
        <v>1000</v>
      </c>
      <c r="P1988" s="1010"/>
      <c r="Q1988" s="1010"/>
      <c r="R1988" s="1010"/>
      <c r="S1988" s="1011"/>
    </row>
    <row r="1989" spans="1:19">
      <c r="A1989" s="1014" t="s">
        <v>2818</v>
      </c>
      <c r="B1989" s="1014" t="s">
        <v>283</v>
      </c>
      <c r="C1989" s="1014" t="s">
        <v>2819</v>
      </c>
      <c r="D1989" s="1014" t="s">
        <v>2820</v>
      </c>
      <c r="E1989" s="1014" t="s">
        <v>246</v>
      </c>
      <c r="F1989" s="1015">
        <v>40801</v>
      </c>
      <c r="G1989" s="1014" t="s">
        <v>283</v>
      </c>
      <c r="H1989" s="1010"/>
      <c r="I1989" s="1010"/>
      <c r="J1989" s="1010"/>
      <c r="K1989" s="1014" t="s">
        <v>283</v>
      </c>
      <c r="L1989" s="1010">
        <v>2658000</v>
      </c>
      <c r="M1989" s="1010"/>
      <c r="N1989" s="1011">
        <v>2658</v>
      </c>
      <c r="O1989" s="1010">
        <v>1000</v>
      </c>
      <c r="P1989" s="1010"/>
      <c r="Q1989" s="1010"/>
      <c r="R1989" s="1010">
        <v>283000</v>
      </c>
      <c r="S1989" s="1011">
        <v>283</v>
      </c>
    </row>
    <row r="1990" spans="1:19">
      <c r="A1990" s="1014" t="s">
        <v>2821</v>
      </c>
      <c r="B1990" s="1014" t="s">
        <v>858</v>
      </c>
      <c r="C1990" s="1014" t="s">
        <v>2822</v>
      </c>
      <c r="D1990" s="1014" t="s">
        <v>2823</v>
      </c>
      <c r="E1990" s="1014" t="s">
        <v>83</v>
      </c>
      <c r="F1990" s="1015">
        <v>39787</v>
      </c>
      <c r="G1990" s="1014" t="s">
        <v>284</v>
      </c>
      <c r="H1990" s="1010">
        <v>20649000</v>
      </c>
      <c r="I1990" s="1010">
        <v>0</v>
      </c>
      <c r="J1990" s="1010">
        <v>28013814.5</v>
      </c>
      <c r="K1990" s="1014" t="s">
        <v>1198</v>
      </c>
      <c r="L1990" s="1010"/>
      <c r="M1990" s="1010"/>
      <c r="N1990" s="1011"/>
      <c r="O1990" s="1010"/>
      <c r="P1990" s="1010"/>
      <c r="Q1990" s="1010"/>
      <c r="R1990" s="1010"/>
      <c r="S1990" s="1011"/>
    </row>
    <row r="1991" spans="1:19">
      <c r="A1991" s="1014" t="s">
        <v>2821</v>
      </c>
      <c r="B1991" s="1014" t="s">
        <v>283</v>
      </c>
      <c r="C1991" s="1014" t="s">
        <v>2822</v>
      </c>
      <c r="D1991" s="1014" t="s">
        <v>2823</v>
      </c>
      <c r="E1991" s="1014" t="s">
        <v>83</v>
      </c>
      <c r="F1991" s="1015">
        <v>41409</v>
      </c>
      <c r="G1991" s="1014" t="s">
        <v>283</v>
      </c>
      <c r="H1991" s="1010"/>
      <c r="I1991" s="1010"/>
      <c r="J1991" s="1010"/>
      <c r="K1991" s="1014" t="s">
        <v>283</v>
      </c>
      <c r="L1991" s="1010">
        <v>10324000</v>
      </c>
      <c r="M1991" s="1010"/>
      <c r="N1991" s="1011">
        <v>10324</v>
      </c>
      <c r="O1991" s="1010">
        <v>1000</v>
      </c>
      <c r="P1991" s="1010"/>
      <c r="Q1991" s="1010"/>
      <c r="R1991" s="1010"/>
      <c r="S1991" s="1011"/>
    </row>
    <row r="1992" spans="1:19">
      <c r="A1992" s="1014" t="s">
        <v>2821</v>
      </c>
      <c r="B1992" s="1014" t="s">
        <v>283</v>
      </c>
      <c r="C1992" s="1014" t="s">
        <v>2822</v>
      </c>
      <c r="D1992" s="1014" t="s">
        <v>2823</v>
      </c>
      <c r="E1992" s="1014" t="s">
        <v>83</v>
      </c>
      <c r="F1992" s="1015">
        <v>41458</v>
      </c>
      <c r="G1992" s="1014" t="s">
        <v>283</v>
      </c>
      <c r="H1992" s="1010"/>
      <c r="I1992" s="1010"/>
      <c r="J1992" s="1010"/>
      <c r="K1992" s="1014" t="s">
        <v>283</v>
      </c>
      <c r="L1992" s="1010">
        <v>10325000</v>
      </c>
      <c r="M1992" s="1010"/>
      <c r="N1992" s="1011">
        <v>10325</v>
      </c>
      <c r="O1992" s="1010">
        <v>1000</v>
      </c>
      <c r="P1992" s="1010"/>
      <c r="Q1992" s="1010"/>
      <c r="R1992" s="1010"/>
      <c r="S1992" s="1011"/>
    </row>
    <row r="1993" spans="1:19">
      <c r="A1993" s="1014" t="s">
        <v>2821</v>
      </c>
      <c r="B1993" s="1014" t="s">
        <v>283</v>
      </c>
      <c r="C1993" s="1014" t="s">
        <v>2822</v>
      </c>
      <c r="D1993" s="1014" t="s">
        <v>2823</v>
      </c>
      <c r="E1993" s="1014" t="s">
        <v>83</v>
      </c>
      <c r="F1993" s="1015">
        <v>41514</v>
      </c>
      <c r="G1993" s="1014" t="s">
        <v>283</v>
      </c>
      <c r="H1993" s="1010"/>
      <c r="I1993" s="1010"/>
      <c r="J1993" s="1010"/>
      <c r="K1993" s="1014" t="s">
        <v>283</v>
      </c>
      <c r="L1993" s="1010"/>
      <c r="M1993" s="1010"/>
      <c r="N1993" s="1011"/>
      <c r="O1993" s="1010"/>
      <c r="P1993" s="1010"/>
      <c r="Q1993" s="1010"/>
      <c r="R1993" s="1010">
        <v>2707314</v>
      </c>
      <c r="S1993" s="1011">
        <v>764778</v>
      </c>
    </row>
    <row r="1994" spans="1:19">
      <c r="A1994" s="1014" t="s">
        <v>2824</v>
      </c>
      <c r="B1994" s="1014" t="s">
        <v>926</v>
      </c>
      <c r="C1994" s="1014" t="s">
        <v>2825</v>
      </c>
      <c r="D1994" s="1014" t="s">
        <v>2826</v>
      </c>
      <c r="E1994" s="1014" t="s">
        <v>153</v>
      </c>
      <c r="F1994" s="1015">
        <v>39955</v>
      </c>
      <c r="G1994" s="1014" t="s">
        <v>285</v>
      </c>
      <c r="H1994" s="1010">
        <v>9900000</v>
      </c>
      <c r="I1994" s="1010">
        <v>0</v>
      </c>
      <c r="J1994" s="1010">
        <v>12066668.65</v>
      </c>
      <c r="K1994" s="1014" t="s">
        <v>900</v>
      </c>
      <c r="L1994" s="1010"/>
      <c r="M1994" s="1010"/>
      <c r="N1994" s="1011"/>
      <c r="O1994" s="1010"/>
      <c r="P1994" s="1010"/>
      <c r="Q1994" s="1010"/>
      <c r="R1994" s="1010"/>
      <c r="S1994" s="1011"/>
    </row>
    <row r="1995" spans="1:19">
      <c r="A1995" s="1014" t="s">
        <v>2824</v>
      </c>
      <c r="B1995" s="1014" t="s">
        <v>283</v>
      </c>
      <c r="C1995" s="1014" t="s">
        <v>2825</v>
      </c>
      <c r="D1995" s="1014" t="s">
        <v>2826</v>
      </c>
      <c r="E1995" s="1014" t="s">
        <v>153</v>
      </c>
      <c r="F1995" s="1015">
        <v>41494</v>
      </c>
      <c r="G1995" s="1014" t="s">
        <v>283</v>
      </c>
      <c r="H1995" s="1010"/>
      <c r="I1995" s="1010"/>
      <c r="J1995" s="1010"/>
      <c r="K1995" s="1014" t="s">
        <v>283</v>
      </c>
      <c r="L1995" s="1010">
        <v>237527.5</v>
      </c>
      <c r="M1995" s="1010"/>
      <c r="N1995" s="1011">
        <v>250</v>
      </c>
      <c r="O1995" s="1010">
        <v>950.11</v>
      </c>
      <c r="P1995" s="1010">
        <v>-12472.5</v>
      </c>
      <c r="Q1995" s="1010"/>
      <c r="R1995" s="1010"/>
      <c r="S1995" s="1011"/>
    </row>
    <row r="1996" spans="1:19">
      <c r="A1996" s="1014" t="s">
        <v>2824</v>
      </c>
      <c r="B1996" s="1014" t="s">
        <v>283</v>
      </c>
      <c r="C1996" s="1014" t="s">
        <v>2825</v>
      </c>
      <c r="D1996" s="1014" t="s">
        <v>2826</v>
      </c>
      <c r="E1996" s="1014" t="s">
        <v>153</v>
      </c>
      <c r="F1996" s="1015">
        <v>41498</v>
      </c>
      <c r="G1996" s="1014" t="s">
        <v>283</v>
      </c>
      <c r="H1996" s="1010"/>
      <c r="I1996" s="1010"/>
      <c r="J1996" s="1010"/>
      <c r="K1996" s="1014" t="s">
        <v>283</v>
      </c>
      <c r="L1996" s="1010">
        <v>9168561.5</v>
      </c>
      <c r="M1996" s="1010"/>
      <c r="N1996" s="1011">
        <v>9650</v>
      </c>
      <c r="O1996" s="1010">
        <v>950.11</v>
      </c>
      <c r="P1996" s="1010">
        <v>-481438.5</v>
      </c>
      <c r="Q1996" s="1010"/>
      <c r="R1996" s="1010">
        <v>476573.62</v>
      </c>
      <c r="S1996" s="1011">
        <v>495</v>
      </c>
    </row>
    <row r="1997" spans="1:19">
      <c r="A1997" s="1014" t="s">
        <v>2824</v>
      </c>
      <c r="B1997" s="1014" t="s">
        <v>283</v>
      </c>
      <c r="C1997" s="1014" t="s">
        <v>2825</v>
      </c>
      <c r="D1997" s="1014" t="s">
        <v>2826</v>
      </c>
      <c r="E1997" s="1014" t="s">
        <v>153</v>
      </c>
      <c r="F1997" s="1015">
        <v>41529</v>
      </c>
      <c r="G1997" s="1014" t="s">
        <v>283</v>
      </c>
      <c r="H1997" s="1010"/>
      <c r="I1997" s="1010"/>
      <c r="J1997" s="1010"/>
      <c r="K1997" s="1014" t="s">
        <v>283</v>
      </c>
      <c r="L1997" s="1010"/>
      <c r="M1997" s="1010">
        <v>-94060.89</v>
      </c>
      <c r="N1997" s="1011"/>
      <c r="O1997" s="1010"/>
      <c r="P1997" s="1010"/>
      <c r="Q1997" s="1010"/>
      <c r="R1997" s="1010"/>
      <c r="S1997" s="1011"/>
    </row>
    <row r="1998" spans="1:19">
      <c r="A1998" s="1014" t="s">
        <v>106</v>
      </c>
      <c r="B1998" s="1014" t="s">
        <v>2827</v>
      </c>
      <c r="C1998" s="1014" t="s">
        <v>2828</v>
      </c>
      <c r="D1998" s="1014" t="s">
        <v>2829</v>
      </c>
      <c r="E1998" s="1014" t="s">
        <v>109</v>
      </c>
      <c r="F1998" s="1015">
        <v>39983</v>
      </c>
      <c r="G1998" s="1014" t="s">
        <v>67</v>
      </c>
      <c r="H1998" s="1010">
        <v>11926000</v>
      </c>
      <c r="I1998" s="1010">
        <v>0</v>
      </c>
      <c r="J1998" s="1010">
        <v>12948886.4</v>
      </c>
      <c r="K1998" s="1014" t="s">
        <v>1198</v>
      </c>
      <c r="L1998" s="1010"/>
      <c r="M1998" s="1010"/>
      <c r="N1998" s="1011"/>
      <c r="O1998" s="1010"/>
      <c r="P1998" s="1010"/>
      <c r="Q1998" s="1010"/>
      <c r="R1998" s="1010"/>
      <c r="S1998" s="1011"/>
    </row>
    <row r="1999" spans="1:19">
      <c r="A1999" s="1014" t="s">
        <v>106</v>
      </c>
      <c r="B1999" s="1014" t="s">
        <v>283</v>
      </c>
      <c r="C1999" s="1014" t="s">
        <v>2828</v>
      </c>
      <c r="D1999" s="1014" t="s">
        <v>2829</v>
      </c>
      <c r="E1999" s="1014" t="s">
        <v>109</v>
      </c>
      <c r="F1999" s="1015">
        <v>40389</v>
      </c>
      <c r="G1999" s="1014" t="s">
        <v>283</v>
      </c>
      <c r="H1999" s="1010"/>
      <c r="I1999" s="1010"/>
      <c r="J1999" s="1010"/>
      <c r="K1999" s="1014" t="s">
        <v>283</v>
      </c>
      <c r="L1999" s="1010">
        <v>11926000</v>
      </c>
      <c r="M1999" s="1010"/>
      <c r="N1999" s="1011">
        <v>11926000</v>
      </c>
      <c r="O1999" s="1010">
        <v>1</v>
      </c>
      <c r="P1999" s="1010"/>
      <c r="Q1999" s="1010"/>
      <c r="R1999" s="1010"/>
      <c r="S1999" s="1011"/>
    </row>
    <row r="2000" spans="1:19">
      <c r="A2000" s="1014" t="s">
        <v>2830</v>
      </c>
      <c r="B2000" s="1014" t="s">
        <v>926</v>
      </c>
      <c r="C2000" s="1014" t="s">
        <v>2831</v>
      </c>
      <c r="D2000" s="1014" t="s">
        <v>2832</v>
      </c>
      <c r="E2000" s="1014" t="s">
        <v>6</v>
      </c>
      <c r="F2000" s="1015">
        <v>39850</v>
      </c>
      <c r="G2000" s="1014" t="s">
        <v>285</v>
      </c>
      <c r="H2000" s="1010">
        <v>2861000</v>
      </c>
      <c r="I2000" s="1010">
        <v>0</v>
      </c>
      <c r="J2000" s="1010">
        <v>3465216</v>
      </c>
      <c r="K2000" s="1014" t="s">
        <v>1198</v>
      </c>
      <c r="L2000" s="1010"/>
      <c r="M2000" s="1010"/>
      <c r="N2000" s="1011"/>
      <c r="O2000" s="1010"/>
      <c r="P2000" s="1010"/>
      <c r="Q2000" s="1010"/>
      <c r="R2000" s="1010"/>
      <c r="S2000" s="1011"/>
    </row>
    <row r="2001" spans="1:19">
      <c r="A2001" s="1014" t="s">
        <v>2830</v>
      </c>
      <c r="B2001" s="1014" t="s">
        <v>283</v>
      </c>
      <c r="C2001" s="1014" t="s">
        <v>2831</v>
      </c>
      <c r="D2001" s="1014" t="s">
        <v>2832</v>
      </c>
      <c r="E2001" s="1014" t="s">
        <v>6</v>
      </c>
      <c r="F2001" s="1015">
        <v>42452</v>
      </c>
      <c r="G2001" s="1014" t="s">
        <v>283</v>
      </c>
      <c r="H2001" s="1010"/>
      <c r="I2001" s="1010"/>
      <c r="J2001" s="1010"/>
      <c r="K2001" s="1014" t="s">
        <v>283</v>
      </c>
      <c r="L2001" s="1010">
        <v>2861000</v>
      </c>
      <c r="M2001" s="1010"/>
      <c r="N2001" s="1011">
        <v>2861</v>
      </c>
      <c r="O2001" s="1010">
        <v>1000</v>
      </c>
      <c r="P2001" s="1010"/>
      <c r="Q2001" s="1010"/>
      <c r="R2001" s="1010">
        <v>143000</v>
      </c>
      <c r="S2001" s="1011">
        <v>143</v>
      </c>
    </row>
    <row r="2002" spans="1:19">
      <c r="A2002" s="1014" t="s">
        <v>2833</v>
      </c>
      <c r="B2002" s="1014" t="s">
        <v>1541</v>
      </c>
      <c r="C2002" s="1014" t="s">
        <v>2834</v>
      </c>
      <c r="D2002" s="1014" t="s">
        <v>2835</v>
      </c>
      <c r="E2002" s="1014" t="s">
        <v>105</v>
      </c>
      <c r="F2002" s="1015">
        <v>39805</v>
      </c>
      <c r="G2002" s="1014" t="s">
        <v>285</v>
      </c>
      <c r="H2002" s="1010">
        <v>10000000</v>
      </c>
      <c r="I2002" s="1010">
        <v>0</v>
      </c>
      <c r="J2002" s="1010">
        <v>12916040.83</v>
      </c>
      <c r="K2002" s="1014" t="s">
        <v>1198</v>
      </c>
      <c r="L2002" s="1010"/>
      <c r="M2002" s="1010"/>
      <c r="N2002" s="1011"/>
      <c r="O2002" s="1010"/>
      <c r="P2002" s="1010"/>
      <c r="Q2002" s="1010"/>
      <c r="R2002" s="1010"/>
      <c r="S2002" s="1011"/>
    </row>
    <row r="2003" spans="1:19">
      <c r="A2003" s="1014" t="s">
        <v>2833</v>
      </c>
      <c r="B2003" s="1014" t="s">
        <v>283</v>
      </c>
      <c r="C2003" s="1014" t="s">
        <v>2834</v>
      </c>
      <c r="D2003" s="1014" t="s">
        <v>2835</v>
      </c>
      <c r="E2003" s="1014" t="s">
        <v>105</v>
      </c>
      <c r="F2003" s="1015">
        <v>41367</v>
      </c>
      <c r="G2003" s="1014" t="s">
        <v>283</v>
      </c>
      <c r="H2003" s="1010"/>
      <c r="I2003" s="1010"/>
      <c r="J2003" s="1010"/>
      <c r="K2003" s="1014" t="s">
        <v>283</v>
      </c>
      <c r="L2003" s="1010">
        <v>7742000</v>
      </c>
      <c r="M2003" s="1010"/>
      <c r="N2003" s="1011">
        <v>7742</v>
      </c>
      <c r="O2003" s="1010">
        <v>1000</v>
      </c>
      <c r="P2003" s="1010"/>
      <c r="Q2003" s="1010"/>
      <c r="R2003" s="1010"/>
      <c r="S2003" s="1011"/>
    </row>
    <row r="2004" spans="1:19">
      <c r="A2004" s="1014" t="s">
        <v>2833</v>
      </c>
      <c r="B2004" s="1014" t="s">
        <v>283</v>
      </c>
      <c r="C2004" s="1014" t="s">
        <v>2834</v>
      </c>
      <c r="D2004" s="1014" t="s">
        <v>2835</v>
      </c>
      <c r="E2004" s="1014" t="s">
        <v>105</v>
      </c>
      <c r="F2004" s="1015">
        <v>41563</v>
      </c>
      <c r="G2004" s="1014" t="s">
        <v>283</v>
      </c>
      <c r="H2004" s="1010"/>
      <c r="I2004" s="1010"/>
      <c r="J2004" s="1010"/>
      <c r="K2004" s="1014" t="s">
        <v>283</v>
      </c>
      <c r="L2004" s="1010">
        <v>2258000</v>
      </c>
      <c r="M2004" s="1010"/>
      <c r="N2004" s="1011">
        <v>2258</v>
      </c>
      <c r="O2004" s="1010">
        <v>1000</v>
      </c>
      <c r="P2004" s="1010"/>
      <c r="Q2004" s="1010"/>
      <c r="R2004" s="1010">
        <v>500000</v>
      </c>
      <c r="S2004" s="1011">
        <v>500</v>
      </c>
    </row>
    <row r="2005" spans="1:19">
      <c r="A2005" s="1014" t="s">
        <v>2836</v>
      </c>
      <c r="B2005" s="1014" t="s">
        <v>893</v>
      </c>
      <c r="C2005" s="1014" t="s">
        <v>2837</v>
      </c>
      <c r="D2005" s="1014" t="s">
        <v>2838</v>
      </c>
      <c r="E2005" s="1014" t="s">
        <v>6</v>
      </c>
      <c r="F2005" s="1015">
        <v>39843</v>
      </c>
      <c r="G2005" s="1014" t="s">
        <v>285</v>
      </c>
      <c r="H2005" s="1010">
        <v>7700000</v>
      </c>
      <c r="I2005" s="1010">
        <v>0</v>
      </c>
      <c r="J2005" s="1010">
        <v>9403400.5</v>
      </c>
      <c r="K2005" s="1014" t="s">
        <v>1198</v>
      </c>
      <c r="L2005" s="1010"/>
      <c r="M2005" s="1010"/>
      <c r="N2005" s="1011"/>
      <c r="O2005" s="1010"/>
      <c r="P2005" s="1010"/>
      <c r="Q2005" s="1010"/>
      <c r="R2005" s="1010"/>
      <c r="S2005" s="1011"/>
    </row>
    <row r="2006" spans="1:19">
      <c r="A2006" s="1014" t="s">
        <v>2836</v>
      </c>
      <c r="B2006" s="1014" t="s">
        <v>283</v>
      </c>
      <c r="C2006" s="1014" t="s">
        <v>2837</v>
      </c>
      <c r="D2006" s="1014" t="s">
        <v>2838</v>
      </c>
      <c r="E2006" s="1014" t="s">
        <v>6</v>
      </c>
      <c r="F2006" s="1015">
        <v>40989</v>
      </c>
      <c r="G2006" s="1014" t="s">
        <v>283</v>
      </c>
      <c r="H2006" s="1010"/>
      <c r="I2006" s="1010"/>
      <c r="J2006" s="1010"/>
      <c r="K2006" s="1014" t="s">
        <v>283</v>
      </c>
      <c r="L2006" s="1010">
        <v>7700000</v>
      </c>
      <c r="M2006" s="1010"/>
      <c r="N2006" s="1011">
        <v>7700</v>
      </c>
      <c r="O2006" s="1010">
        <v>1000</v>
      </c>
      <c r="P2006" s="1010"/>
      <c r="Q2006" s="1010"/>
      <c r="R2006" s="1010">
        <v>385000</v>
      </c>
      <c r="S2006" s="1011">
        <v>385</v>
      </c>
    </row>
    <row r="2007" spans="1:19">
      <c r="A2007" s="1014" t="s">
        <v>2839</v>
      </c>
      <c r="B2007" s="1014" t="s">
        <v>926</v>
      </c>
      <c r="C2007" s="1014" t="s">
        <v>2840</v>
      </c>
      <c r="D2007" s="1014" t="s">
        <v>2841</v>
      </c>
      <c r="E2007" s="1014" t="s">
        <v>6</v>
      </c>
      <c r="F2007" s="1015">
        <v>39822</v>
      </c>
      <c r="G2007" s="1014" t="s">
        <v>285</v>
      </c>
      <c r="H2007" s="1010">
        <v>5500000</v>
      </c>
      <c r="I2007" s="1010">
        <v>0</v>
      </c>
      <c r="J2007" s="1010">
        <v>2947090.75</v>
      </c>
      <c r="K2007" s="1014" t="s">
        <v>900</v>
      </c>
      <c r="L2007" s="1010"/>
      <c r="M2007" s="1010"/>
      <c r="N2007" s="1011"/>
      <c r="O2007" s="1010"/>
      <c r="P2007" s="1010"/>
      <c r="Q2007" s="1010"/>
      <c r="R2007" s="1010"/>
      <c r="S2007" s="1011"/>
    </row>
    <row r="2008" spans="1:19">
      <c r="A2008" s="1014" t="s">
        <v>2839</v>
      </c>
      <c r="B2008" s="1014" t="s">
        <v>283</v>
      </c>
      <c r="C2008" s="1014" t="s">
        <v>2840</v>
      </c>
      <c r="D2008" s="1014" t="s">
        <v>2841</v>
      </c>
      <c r="E2008" s="1014" t="s">
        <v>6</v>
      </c>
      <c r="F2008" s="1015">
        <v>41568</v>
      </c>
      <c r="G2008" s="1014" t="s">
        <v>283</v>
      </c>
      <c r="H2008" s="1010"/>
      <c r="I2008" s="1010"/>
      <c r="J2008" s="1010"/>
      <c r="K2008" s="1014" t="s">
        <v>283</v>
      </c>
      <c r="L2008" s="1010">
        <v>2296800</v>
      </c>
      <c r="M2008" s="1010"/>
      <c r="N2008" s="1011">
        <v>5500</v>
      </c>
      <c r="O2008" s="1010">
        <v>417.6</v>
      </c>
      <c r="P2008" s="1010">
        <v>-3203200</v>
      </c>
      <c r="Q2008" s="1010"/>
      <c r="R2008" s="1010">
        <v>45815.25</v>
      </c>
      <c r="S2008" s="1011">
        <v>275</v>
      </c>
    </row>
    <row r="2009" spans="1:19">
      <c r="A2009" s="1014" t="s">
        <v>2839</v>
      </c>
      <c r="B2009" s="1014" t="s">
        <v>283</v>
      </c>
      <c r="C2009" s="1014" t="s">
        <v>2840</v>
      </c>
      <c r="D2009" s="1014" t="s">
        <v>2841</v>
      </c>
      <c r="E2009" s="1014" t="s">
        <v>6</v>
      </c>
      <c r="F2009" s="1015">
        <v>41645</v>
      </c>
      <c r="G2009" s="1014" t="s">
        <v>283</v>
      </c>
      <c r="H2009" s="1010"/>
      <c r="I2009" s="1010"/>
      <c r="J2009" s="1010"/>
      <c r="K2009" s="1014" t="s">
        <v>283</v>
      </c>
      <c r="L2009" s="1010"/>
      <c r="M2009" s="1010">
        <v>-25000</v>
      </c>
      <c r="N2009" s="1011"/>
      <c r="O2009" s="1010"/>
      <c r="P2009" s="1010"/>
      <c r="Q2009" s="1010"/>
      <c r="R2009" s="1010"/>
      <c r="S2009" s="1011"/>
    </row>
    <row r="2010" spans="1:19">
      <c r="A2010" s="1014" t="s">
        <v>2842</v>
      </c>
      <c r="B2010" s="1014" t="s">
        <v>858</v>
      </c>
      <c r="C2010" s="1014" t="s">
        <v>2843</v>
      </c>
      <c r="D2010" s="1014" t="s">
        <v>1956</v>
      </c>
      <c r="E2010" s="1014" t="s">
        <v>246</v>
      </c>
      <c r="F2010" s="1015">
        <v>39794</v>
      </c>
      <c r="G2010" s="1014" t="s">
        <v>284</v>
      </c>
      <c r="H2010" s="1010">
        <v>16019000</v>
      </c>
      <c r="I2010" s="1010">
        <v>0</v>
      </c>
      <c r="J2010" s="1010">
        <v>21311670.48</v>
      </c>
      <c r="K2010" s="1014" t="s">
        <v>1198</v>
      </c>
      <c r="L2010" s="1010"/>
      <c r="M2010" s="1010"/>
      <c r="N2010" s="1011"/>
      <c r="O2010" s="1010"/>
      <c r="P2010" s="1010"/>
      <c r="Q2010" s="1010"/>
      <c r="R2010" s="1010"/>
      <c r="S2010" s="1011"/>
    </row>
    <row r="2011" spans="1:19">
      <c r="A2011" s="1014" t="s">
        <v>2842</v>
      </c>
      <c r="B2011" s="1014" t="s">
        <v>283</v>
      </c>
      <c r="C2011" s="1014" t="s">
        <v>2843</v>
      </c>
      <c r="D2011" s="1014" t="s">
        <v>1956</v>
      </c>
      <c r="E2011" s="1014" t="s">
        <v>246</v>
      </c>
      <c r="F2011" s="1015">
        <v>41227</v>
      </c>
      <c r="G2011" s="1014" t="s">
        <v>283</v>
      </c>
      <c r="H2011" s="1010"/>
      <c r="I2011" s="1010"/>
      <c r="J2011" s="1010"/>
      <c r="K2011" s="1014" t="s">
        <v>283</v>
      </c>
      <c r="L2011" s="1010">
        <v>1600000</v>
      </c>
      <c r="M2011" s="1010"/>
      <c r="N2011" s="1011">
        <v>1600</v>
      </c>
      <c r="O2011" s="1010">
        <v>1000</v>
      </c>
      <c r="P2011" s="1010"/>
      <c r="Q2011" s="1010"/>
      <c r="R2011" s="1010"/>
      <c r="S2011" s="1011"/>
    </row>
    <row r="2012" spans="1:19">
      <c r="A2012" s="1014" t="s">
        <v>2842</v>
      </c>
      <c r="B2012" s="1014" t="s">
        <v>283</v>
      </c>
      <c r="C2012" s="1014" t="s">
        <v>2843</v>
      </c>
      <c r="D2012" s="1014" t="s">
        <v>1956</v>
      </c>
      <c r="E2012" s="1014" t="s">
        <v>246</v>
      </c>
      <c r="F2012" s="1015">
        <v>41325</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41409</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41500</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41563</v>
      </c>
      <c r="G2015" s="1014" t="s">
        <v>283</v>
      </c>
      <c r="H2015" s="1010"/>
      <c r="I2015" s="1010"/>
      <c r="J2015" s="1010"/>
      <c r="K2015" s="1014" t="s">
        <v>283</v>
      </c>
      <c r="L2015" s="1010">
        <v>9619000</v>
      </c>
      <c r="M2015" s="1010"/>
      <c r="N2015" s="1011">
        <v>9619</v>
      </c>
      <c r="O2015" s="1010">
        <v>1000</v>
      </c>
      <c r="P2015" s="1010"/>
      <c r="Q2015" s="1010"/>
      <c r="R2015" s="1010"/>
      <c r="S2015" s="1011"/>
    </row>
    <row r="2016" spans="1:19">
      <c r="A2016" s="1014" t="s">
        <v>2842</v>
      </c>
      <c r="B2016" s="1014" t="s">
        <v>283</v>
      </c>
      <c r="C2016" s="1014" t="s">
        <v>2843</v>
      </c>
      <c r="D2016" s="1014" t="s">
        <v>1956</v>
      </c>
      <c r="E2016" s="1014" t="s">
        <v>246</v>
      </c>
      <c r="F2016" s="1015">
        <v>41591</v>
      </c>
      <c r="G2016" s="1014" t="s">
        <v>283</v>
      </c>
      <c r="H2016" s="1010"/>
      <c r="I2016" s="1010"/>
      <c r="J2016" s="1010"/>
      <c r="K2016" s="1014" t="s">
        <v>283</v>
      </c>
      <c r="L2016" s="1010"/>
      <c r="M2016" s="1010"/>
      <c r="N2016" s="1011"/>
      <c r="O2016" s="1010"/>
      <c r="P2016" s="1010"/>
      <c r="Q2016" s="1010"/>
      <c r="R2016" s="1010">
        <v>1547891.58</v>
      </c>
      <c r="S2016" s="1011">
        <v>344742</v>
      </c>
    </row>
    <row r="2017" spans="1:19">
      <c r="A2017" s="1014" t="s">
        <v>2844</v>
      </c>
      <c r="B2017" s="1014" t="s">
        <v>902</v>
      </c>
      <c r="C2017" s="1014" t="s">
        <v>2845</v>
      </c>
      <c r="D2017" s="1014" t="s">
        <v>2846</v>
      </c>
      <c r="E2017" s="1014" t="s">
        <v>1082</v>
      </c>
      <c r="F2017" s="1015">
        <v>40165</v>
      </c>
      <c r="G2017" s="1014" t="s">
        <v>285</v>
      </c>
      <c r="H2017" s="1010">
        <v>1300000</v>
      </c>
      <c r="I2017" s="1010">
        <v>0</v>
      </c>
      <c r="J2017" s="1010">
        <v>1489774.73</v>
      </c>
      <c r="K2017" s="1014" t="s">
        <v>1198</v>
      </c>
      <c r="L2017" s="1010"/>
      <c r="M2017" s="1010"/>
      <c r="N2017" s="1011"/>
      <c r="O2017" s="1010"/>
      <c r="P2017" s="1010"/>
      <c r="Q2017" s="1010"/>
      <c r="R2017" s="1010"/>
      <c r="S2017" s="1011"/>
    </row>
    <row r="2018" spans="1:19">
      <c r="A2018" s="1014" t="s">
        <v>2844</v>
      </c>
      <c r="B2018" s="1014" t="s">
        <v>283</v>
      </c>
      <c r="C2018" s="1014" t="s">
        <v>2845</v>
      </c>
      <c r="D2018" s="1014" t="s">
        <v>2846</v>
      </c>
      <c r="E2018" s="1014" t="s">
        <v>1082</v>
      </c>
      <c r="F2018" s="1015">
        <v>40808</v>
      </c>
      <c r="G2018" s="1014" t="s">
        <v>283</v>
      </c>
      <c r="H2018" s="1010"/>
      <c r="I2018" s="1010"/>
      <c r="J2018" s="1010"/>
      <c r="K2018" s="1014" t="s">
        <v>283</v>
      </c>
      <c r="L2018" s="1010">
        <v>1300000</v>
      </c>
      <c r="M2018" s="1010"/>
      <c r="N2018" s="1011">
        <v>1300</v>
      </c>
      <c r="O2018" s="1010">
        <v>1000</v>
      </c>
      <c r="P2018" s="1010"/>
      <c r="Q2018" s="1010"/>
      <c r="R2018" s="1010">
        <v>65000</v>
      </c>
      <c r="S2018" s="1011">
        <v>65</v>
      </c>
    </row>
    <row r="2019" spans="1:19">
      <c r="A2019" s="1014" t="s">
        <v>2847</v>
      </c>
      <c r="B2019" s="1014" t="s">
        <v>858</v>
      </c>
      <c r="C2019" s="1014" t="s">
        <v>2848</v>
      </c>
      <c r="D2019" s="1014" t="s">
        <v>2354</v>
      </c>
      <c r="E2019" s="1014" t="s">
        <v>83</v>
      </c>
      <c r="F2019" s="1015">
        <v>39766</v>
      </c>
      <c r="G2019" s="1014" t="s">
        <v>284</v>
      </c>
      <c r="H2019" s="1010">
        <v>300000000</v>
      </c>
      <c r="I2019" s="1010">
        <v>0</v>
      </c>
      <c r="J2019" s="1010">
        <v>318400781.94</v>
      </c>
      <c r="K2019" s="1014" t="s">
        <v>1198</v>
      </c>
      <c r="L2019" s="1010"/>
      <c r="M2019" s="1010"/>
      <c r="N2019" s="1011"/>
      <c r="O2019" s="1010"/>
      <c r="P2019" s="1010"/>
      <c r="Q2019" s="1010"/>
      <c r="R2019" s="1010"/>
      <c r="S2019" s="1011"/>
    </row>
    <row r="2020" spans="1:19">
      <c r="A2020" s="1014" t="s">
        <v>2847</v>
      </c>
      <c r="B2020" s="1014" t="s">
        <v>283</v>
      </c>
      <c r="C2020" s="1014" t="s">
        <v>2848</v>
      </c>
      <c r="D2020" s="1014" t="s">
        <v>2354</v>
      </c>
      <c r="E2020" s="1014" t="s">
        <v>83</v>
      </c>
      <c r="F2020" s="1015">
        <v>39967</v>
      </c>
      <c r="G2020" s="1014" t="s">
        <v>283</v>
      </c>
      <c r="H2020" s="1010"/>
      <c r="I2020" s="1010"/>
      <c r="J2020" s="1010"/>
      <c r="K2020" s="1014" t="s">
        <v>283</v>
      </c>
      <c r="L2020" s="1010">
        <v>75000000</v>
      </c>
      <c r="M2020" s="1010"/>
      <c r="N2020" s="1011">
        <v>75000</v>
      </c>
      <c r="O2020" s="1010">
        <v>1000</v>
      </c>
      <c r="P2020" s="1010"/>
      <c r="Q2020" s="1010"/>
      <c r="R2020" s="1010"/>
      <c r="S2020" s="1011"/>
    </row>
    <row r="2021" spans="1:19">
      <c r="A2021" s="1014" t="s">
        <v>2847</v>
      </c>
      <c r="B2021" s="1014" t="s">
        <v>283</v>
      </c>
      <c r="C2021" s="1014" t="s">
        <v>2848</v>
      </c>
      <c r="D2021" s="1014" t="s">
        <v>2354</v>
      </c>
      <c r="E2021" s="1014" t="s">
        <v>83</v>
      </c>
      <c r="F2021" s="1015">
        <v>40079</v>
      </c>
      <c r="G2021" s="1014" t="s">
        <v>283</v>
      </c>
      <c r="H2021" s="1010"/>
      <c r="I2021" s="1010"/>
      <c r="J2021" s="1010"/>
      <c r="K2021" s="1014" t="s">
        <v>283</v>
      </c>
      <c r="L2021" s="1010">
        <v>125000000</v>
      </c>
      <c r="M2021" s="1010"/>
      <c r="N2021" s="1011">
        <v>125000</v>
      </c>
      <c r="O2021" s="1010">
        <v>1000</v>
      </c>
      <c r="P2021" s="1010"/>
      <c r="Q2021" s="1010"/>
      <c r="R2021" s="1010"/>
      <c r="S2021" s="1011"/>
    </row>
    <row r="2022" spans="1:19">
      <c r="A2022" s="1014" t="s">
        <v>2847</v>
      </c>
      <c r="B2022" s="1014" t="s">
        <v>283</v>
      </c>
      <c r="C2022" s="1014" t="s">
        <v>2848</v>
      </c>
      <c r="D2022" s="1014" t="s">
        <v>2354</v>
      </c>
      <c r="E2022" s="1014" t="s">
        <v>83</v>
      </c>
      <c r="F2022" s="1015">
        <v>40170</v>
      </c>
      <c r="G2022" s="1014" t="s">
        <v>283</v>
      </c>
      <c r="H2022" s="1010"/>
      <c r="I2022" s="1010"/>
      <c r="J2022" s="1010"/>
      <c r="K2022" s="1014" t="s">
        <v>283</v>
      </c>
      <c r="L2022" s="1010">
        <v>100000000</v>
      </c>
      <c r="M2022" s="1010"/>
      <c r="N2022" s="1011">
        <v>100000</v>
      </c>
      <c r="O2022" s="1010">
        <v>1000</v>
      </c>
      <c r="P2022" s="1010"/>
      <c r="Q2022" s="1010"/>
      <c r="R2022" s="1010"/>
      <c r="S2022" s="1011"/>
    </row>
    <row r="2023" spans="1:19">
      <c r="A2023" s="1014" t="s">
        <v>2847</v>
      </c>
      <c r="B2023" s="1014" t="s">
        <v>283</v>
      </c>
      <c r="C2023" s="1014" t="s">
        <v>2848</v>
      </c>
      <c r="D2023" s="1014" t="s">
        <v>2354</v>
      </c>
      <c r="E2023" s="1014" t="s">
        <v>83</v>
      </c>
      <c r="F2023" s="1015">
        <v>40322</v>
      </c>
      <c r="G2023" s="1014" t="s">
        <v>283</v>
      </c>
      <c r="H2023" s="1010"/>
      <c r="I2023" s="1010"/>
      <c r="J2023" s="1010"/>
      <c r="K2023" s="1014" t="s">
        <v>283</v>
      </c>
      <c r="L2023" s="1010"/>
      <c r="M2023" s="1010"/>
      <c r="N2023" s="1011"/>
      <c r="O2023" s="1010"/>
      <c r="P2023" s="1010"/>
      <c r="Q2023" s="1010"/>
      <c r="R2023" s="1010">
        <v>5421615.2699999996</v>
      </c>
      <c r="S2023" s="1011">
        <v>2532542</v>
      </c>
    </row>
    <row r="2024" spans="1:19">
      <c r="A2024" s="1014" t="s">
        <v>2849</v>
      </c>
      <c r="B2024" s="1014" t="s">
        <v>2850</v>
      </c>
      <c r="C2024" s="1014" t="s">
        <v>2851</v>
      </c>
      <c r="D2024" s="1014" t="s">
        <v>1365</v>
      </c>
      <c r="E2024" s="1014" t="s">
        <v>166</v>
      </c>
      <c r="F2024" s="1015">
        <v>39990</v>
      </c>
      <c r="G2024" s="1014" t="s">
        <v>285</v>
      </c>
      <c r="H2024" s="1010">
        <v>3000000</v>
      </c>
      <c r="I2024" s="1010">
        <v>0</v>
      </c>
      <c r="J2024" s="1010">
        <v>3503795.81</v>
      </c>
      <c r="K2024" s="1014" t="s">
        <v>1198</v>
      </c>
      <c r="L2024" s="1010"/>
      <c r="M2024" s="1010"/>
      <c r="N2024" s="1011"/>
      <c r="O2024" s="1010"/>
      <c r="P2024" s="1010"/>
      <c r="Q2024" s="1010"/>
      <c r="R2024" s="1010"/>
      <c r="S2024" s="1011"/>
    </row>
    <row r="2025" spans="1:19">
      <c r="A2025" s="1014" t="s">
        <v>2849</v>
      </c>
      <c r="B2025" s="1014" t="s">
        <v>283</v>
      </c>
      <c r="C2025" s="1014" t="s">
        <v>2851</v>
      </c>
      <c r="D2025" s="1014" t="s">
        <v>1365</v>
      </c>
      <c r="E2025" s="1014" t="s">
        <v>166</v>
      </c>
      <c r="F2025" s="1015">
        <v>40780</v>
      </c>
      <c r="G2025" s="1014" t="s">
        <v>283</v>
      </c>
      <c r="H2025" s="1010"/>
      <c r="I2025" s="1010"/>
      <c r="J2025" s="1010"/>
      <c r="K2025" s="1014" t="s">
        <v>283</v>
      </c>
      <c r="L2025" s="1010">
        <v>3000000</v>
      </c>
      <c r="M2025" s="1010"/>
      <c r="N2025" s="1011">
        <v>3000</v>
      </c>
      <c r="O2025" s="1010">
        <v>1000</v>
      </c>
      <c r="P2025" s="1010"/>
      <c r="Q2025" s="1010"/>
      <c r="R2025" s="1010">
        <v>150000</v>
      </c>
      <c r="S2025" s="1011">
        <v>150</v>
      </c>
    </row>
    <row r="2026" spans="1:19">
      <c r="A2026" s="1014" t="s">
        <v>2852</v>
      </c>
      <c r="B2026" s="1014"/>
      <c r="C2026" s="1014" t="s">
        <v>2853</v>
      </c>
      <c r="D2026" s="1014" t="s">
        <v>2854</v>
      </c>
      <c r="E2026" s="1014" t="s">
        <v>246</v>
      </c>
      <c r="F2026" s="1015">
        <v>39934</v>
      </c>
      <c r="G2026" s="1014" t="s">
        <v>284</v>
      </c>
      <c r="H2026" s="1010">
        <v>14738000</v>
      </c>
      <c r="I2026" s="1010">
        <v>0</v>
      </c>
      <c r="J2026" s="1010">
        <v>6933870.0499999998</v>
      </c>
      <c r="K2026" s="1014" t="s">
        <v>888</v>
      </c>
      <c r="L2026" s="1010"/>
      <c r="M2026" s="1010"/>
      <c r="N2026" s="1011"/>
      <c r="O2026" s="1010"/>
      <c r="P2026" s="1010"/>
      <c r="Q2026" s="1010"/>
      <c r="R2026" s="1010"/>
      <c r="S2026" s="1011"/>
    </row>
    <row r="2027" spans="1:19">
      <c r="A2027" s="1014" t="s">
        <v>2852</v>
      </c>
      <c r="B2027" s="1014" t="s">
        <v>283</v>
      </c>
      <c r="C2027" s="1014" t="s">
        <v>2853</v>
      </c>
      <c r="D2027" s="1014" t="s">
        <v>2854</v>
      </c>
      <c r="E2027" s="1014" t="s">
        <v>246</v>
      </c>
      <c r="F2027" s="1015">
        <v>41597</v>
      </c>
      <c r="G2027" s="1014" t="s">
        <v>283</v>
      </c>
      <c r="H2027" s="1010"/>
      <c r="I2027" s="1010"/>
      <c r="J2027" s="1010"/>
      <c r="K2027" s="1014" t="s">
        <v>283</v>
      </c>
      <c r="L2027" s="1010">
        <v>5672361.4400000004</v>
      </c>
      <c r="M2027" s="1010"/>
      <c r="N2027" s="1011">
        <v>14738</v>
      </c>
      <c r="O2027" s="1010">
        <v>384.88</v>
      </c>
      <c r="P2027" s="1010">
        <v>-9065638.5600000005</v>
      </c>
      <c r="Q2027" s="1010"/>
      <c r="R2027" s="1010"/>
      <c r="S2027" s="1011"/>
    </row>
    <row r="2028" spans="1:19">
      <c r="A2028" s="1014" t="s">
        <v>2852</v>
      </c>
      <c r="B2028" s="1014" t="s">
        <v>283</v>
      </c>
      <c r="C2028" s="1014" t="s">
        <v>2853</v>
      </c>
      <c r="D2028" s="1014" t="s">
        <v>2854</v>
      </c>
      <c r="E2028" s="1014" t="s">
        <v>246</v>
      </c>
      <c r="F2028" s="1015">
        <v>41645</v>
      </c>
      <c r="G2028" s="1014" t="s">
        <v>283</v>
      </c>
      <c r="H2028" s="1010"/>
      <c r="I2028" s="1010"/>
      <c r="J2028" s="1010"/>
      <c r="K2028" s="1014" t="s">
        <v>283</v>
      </c>
      <c r="L2028" s="1010"/>
      <c r="M2028" s="1010">
        <v>-56723.61</v>
      </c>
      <c r="N2028" s="1011"/>
      <c r="O2028" s="1010"/>
      <c r="P2028" s="1010"/>
      <c r="Q2028" s="1010"/>
      <c r="R2028" s="1010"/>
      <c r="S2028" s="1011"/>
    </row>
    <row r="2029" spans="1:19">
      <c r="A2029" s="1014" t="s">
        <v>2855</v>
      </c>
      <c r="B2029" s="1014" t="s">
        <v>858</v>
      </c>
      <c r="C2029" s="1014" t="s">
        <v>2856</v>
      </c>
      <c r="D2029" s="1014" t="s">
        <v>2054</v>
      </c>
      <c r="E2029" s="1014" t="s">
        <v>246</v>
      </c>
      <c r="F2029" s="1015">
        <v>39794</v>
      </c>
      <c r="G2029" s="1014" t="s">
        <v>284</v>
      </c>
      <c r="H2029" s="1010">
        <v>71000000</v>
      </c>
      <c r="I2029" s="1010">
        <v>0</v>
      </c>
      <c r="J2029" s="1010">
        <v>118453138.89</v>
      </c>
      <c r="K2029" s="1014" t="s">
        <v>1198</v>
      </c>
      <c r="L2029" s="1010"/>
      <c r="M2029" s="1010"/>
      <c r="N2029" s="1011"/>
      <c r="O2029" s="1010"/>
      <c r="P2029" s="1010"/>
      <c r="Q2029" s="1010"/>
      <c r="R2029" s="1010"/>
      <c r="S2029" s="1011"/>
    </row>
    <row r="2030" spans="1:19">
      <c r="A2030" s="1014" t="s">
        <v>2855</v>
      </c>
      <c r="B2030" s="1014" t="s">
        <v>283</v>
      </c>
      <c r="C2030" s="1014" t="s">
        <v>2856</v>
      </c>
      <c r="D2030" s="1014" t="s">
        <v>2054</v>
      </c>
      <c r="E2030" s="1014" t="s">
        <v>246</v>
      </c>
      <c r="F2030" s="1015">
        <v>41254</v>
      </c>
      <c r="G2030" s="1014" t="s">
        <v>283</v>
      </c>
      <c r="H2030" s="1010"/>
      <c r="I2030" s="1010"/>
      <c r="J2030" s="1010"/>
      <c r="K2030" s="1014" t="s">
        <v>283</v>
      </c>
      <c r="L2030" s="1010">
        <v>71000000</v>
      </c>
      <c r="M2030" s="1010"/>
      <c r="N2030" s="1011">
        <v>71000</v>
      </c>
      <c r="O2030" s="1010">
        <v>1000</v>
      </c>
      <c r="P2030" s="1010"/>
      <c r="Q2030" s="1010"/>
      <c r="R2030" s="1010"/>
      <c r="S2030" s="1011"/>
    </row>
    <row r="2031" spans="1:19">
      <c r="A2031" s="1014" t="s">
        <v>2855</v>
      </c>
      <c r="B2031" s="1014" t="s">
        <v>283</v>
      </c>
      <c r="C2031" s="1014" t="s">
        <v>2856</v>
      </c>
      <c r="D2031" s="1014" t="s">
        <v>2054</v>
      </c>
      <c r="E2031" s="1014" t="s">
        <v>246</v>
      </c>
      <c r="F2031" s="1015">
        <v>41670</v>
      </c>
      <c r="G2031" s="1014" t="s">
        <v>283</v>
      </c>
      <c r="H2031" s="1010"/>
      <c r="I2031" s="1010"/>
      <c r="J2031" s="1010"/>
      <c r="K2031" s="1014" t="s">
        <v>283</v>
      </c>
      <c r="L2031" s="1010"/>
      <c r="M2031" s="1010"/>
      <c r="N2031" s="1011"/>
      <c r="O2031" s="1010"/>
      <c r="P2031" s="1010"/>
      <c r="Q2031" s="1010"/>
      <c r="R2031" s="1010">
        <v>33263000</v>
      </c>
      <c r="S2031" s="1011">
        <v>2696203</v>
      </c>
    </row>
    <row r="2032" spans="1:19">
      <c r="A2032" s="1014" t="s">
        <v>2857</v>
      </c>
      <c r="B2032" s="1014" t="s">
        <v>974</v>
      </c>
      <c r="C2032" s="1014" t="s">
        <v>2858</v>
      </c>
      <c r="D2032" s="1014" t="s">
        <v>2859</v>
      </c>
      <c r="E2032" s="1014" t="s">
        <v>246</v>
      </c>
      <c r="F2032" s="1015">
        <v>39976</v>
      </c>
      <c r="G2032" s="1014" t="s">
        <v>285</v>
      </c>
      <c r="H2032" s="1010">
        <v>4700000</v>
      </c>
      <c r="I2032" s="1010">
        <v>0</v>
      </c>
      <c r="J2032" s="1010">
        <v>3694442.5</v>
      </c>
      <c r="K2032" s="1014" t="s">
        <v>900</v>
      </c>
      <c r="L2032" s="1010"/>
      <c r="M2032" s="1010"/>
      <c r="N2032" s="1011"/>
      <c r="O2032" s="1010"/>
      <c r="P2032" s="1010"/>
      <c r="Q2032" s="1010"/>
      <c r="R2032" s="1010"/>
      <c r="S2032" s="1011"/>
    </row>
    <row r="2033" spans="1:19">
      <c r="A2033" s="1014" t="s">
        <v>2857</v>
      </c>
      <c r="B2033" s="1014" t="s">
        <v>283</v>
      </c>
      <c r="C2033" s="1014" t="s">
        <v>2858</v>
      </c>
      <c r="D2033" s="1014" t="s">
        <v>2859</v>
      </c>
      <c r="E2033" s="1014" t="s">
        <v>246</v>
      </c>
      <c r="F2033" s="1015">
        <v>41494</v>
      </c>
      <c r="G2033" s="1014" t="s">
        <v>283</v>
      </c>
      <c r="H2033" s="1010"/>
      <c r="I2033" s="1010"/>
      <c r="J2033" s="1010"/>
      <c r="K2033" s="1014" t="s">
        <v>283</v>
      </c>
      <c r="L2033" s="1010">
        <v>325353.86</v>
      </c>
      <c r="M2033" s="1010"/>
      <c r="N2033" s="1011">
        <v>533</v>
      </c>
      <c r="O2033" s="1010">
        <v>610.41999999999996</v>
      </c>
      <c r="P2033" s="1010">
        <v>-207646.14</v>
      </c>
      <c r="Q2033" s="1010"/>
      <c r="R2033" s="1010"/>
      <c r="S2033" s="1011"/>
    </row>
    <row r="2034" spans="1:19">
      <c r="A2034" s="1014" t="s">
        <v>2857</v>
      </c>
      <c r="B2034" s="1014" t="s">
        <v>283</v>
      </c>
      <c r="C2034" s="1014" t="s">
        <v>2858</v>
      </c>
      <c r="D2034" s="1014" t="s">
        <v>2859</v>
      </c>
      <c r="E2034" s="1014" t="s">
        <v>246</v>
      </c>
      <c r="F2034" s="1015">
        <v>41498</v>
      </c>
      <c r="G2034" s="1014" t="s">
        <v>283</v>
      </c>
      <c r="H2034" s="1010"/>
      <c r="I2034" s="1010"/>
      <c r="J2034" s="1010"/>
      <c r="K2034" s="1014" t="s">
        <v>283</v>
      </c>
      <c r="L2034" s="1010">
        <v>2543620.14</v>
      </c>
      <c r="M2034" s="1010"/>
      <c r="N2034" s="1011">
        <v>4167</v>
      </c>
      <c r="O2034" s="1010">
        <v>610.41999999999996</v>
      </c>
      <c r="P2034" s="1010">
        <v>-1623379.86</v>
      </c>
      <c r="Q2034" s="1010"/>
      <c r="R2034" s="1010">
        <v>63481.25</v>
      </c>
      <c r="S2034" s="1011">
        <v>143</v>
      </c>
    </row>
    <row r="2035" spans="1:19">
      <c r="A2035" s="1014" t="s">
        <v>2857</v>
      </c>
      <c r="B2035" s="1014" t="s">
        <v>283</v>
      </c>
      <c r="C2035" s="1014" t="s">
        <v>2858</v>
      </c>
      <c r="D2035" s="1014" t="s">
        <v>2859</v>
      </c>
      <c r="E2035" s="1014" t="s">
        <v>246</v>
      </c>
      <c r="F2035" s="1015">
        <v>41529</v>
      </c>
      <c r="G2035" s="1014" t="s">
        <v>283</v>
      </c>
      <c r="H2035" s="1010"/>
      <c r="I2035" s="1010"/>
      <c r="J2035" s="1010"/>
      <c r="K2035" s="1014" t="s">
        <v>283</v>
      </c>
      <c r="L2035" s="1010"/>
      <c r="M2035" s="1010">
        <v>-25000</v>
      </c>
      <c r="N2035" s="1011"/>
      <c r="O2035" s="1010"/>
      <c r="P2035" s="1010"/>
      <c r="Q2035" s="1010"/>
      <c r="R2035" s="1010"/>
      <c r="S2035" s="1011"/>
    </row>
    <row r="2036" spans="1:19">
      <c r="A2036" s="1014" t="s">
        <v>2860</v>
      </c>
      <c r="B2036" s="1014" t="s">
        <v>893</v>
      </c>
      <c r="C2036" s="1014" t="s">
        <v>2861</v>
      </c>
      <c r="D2036" s="1014" t="s">
        <v>2862</v>
      </c>
      <c r="E2036" s="1014" t="s">
        <v>166</v>
      </c>
      <c r="F2036" s="1015">
        <v>39927</v>
      </c>
      <c r="G2036" s="1014" t="s">
        <v>285</v>
      </c>
      <c r="H2036" s="1010">
        <v>1500000</v>
      </c>
      <c r="I2036" s="1010">
        <v>0</v>
      </c>
      <c r="J2036" s="1010">
        <v>1898258.59</v>
      </c>
      <c r="K2036" s="1014" t="s">
        <v>1198</v>
      </c>
      <c r="L2036" s="1010"/>
      <c r="M2036" s="1010"/>
      <c r="N2036" s="1011"/>
      <c r="O2036" s="1010"/>
      <c r="P2036" s="1010"/>
      <c r="Q2036" s="1010"/>
      <c r="R2036" s="1010"/>
      <c r="S2036" s="1011"/>
    </row>
    <row r="2037" spans="1:19">
      <c r="A2037" s="1014" t="s">
        <v>2860</v>
      </c>
      <c r="B2037" s="1014" t="s">
        <v>283</v>
      </c>
      <c r="C2037" s="1014" t="s">
        <v>2861</v>
      </c>
      <c r="D2037" s="1014" t="s">
        <v>2862</v>
      </c>
      <c r="E2037" s="1014" t="s">
        <v>166</v>
      </c>
      <c r="F2037" s="1015">
        <v>41271</v>
      </c>
      <c r="G2037" s="1014" t="s">
        <v>283</v>
      </c>
      <c r="H2037" s="1010"/>
      <c r="I2037" s="1010"/>
      <c r="J2037" s="1010"/>
      <c r="K2037" s="1014" t="s">
        <v>283</v>
      </c>
      <c r="L2037" s="1010">
        <v>787500</v>
      </c>
      <c r="M2037" s="1010"/>
      <c r="N2037" s="1011">
        <v>787.5</v>
      </c>
      <c r="O2037" s="1010">
        <v>1000</v>
      </c>
      <c r="P2037" s="1010"/>
      <c r="Q2037" s="1010"/>
      <c r="R2037" s="1010"/>
      <c r="S2037" s="1011"/>
    </row>
    <row r="2038" spans="1:19">
      <c r="A2038" s="1014" t="s">
        <v>2860</v>
      </c>
      <c r="B2038" s="1014" t="s">
        <v>283</v>
      </c>
      <c r="C2038" s="1014" t="s">
        <v>2861</v>
      </c>
      <c r="D2038" s="1014" t="s">
        <v>2862</v>
      </c>
      <c r="E2038" s="1014" t="s">
        <v>166</v>
      </c>
      <c r="F2038" s="1015">
        <v>41465</v>
      </c>
      <c r="G2038" s="1014" t="s">
        <v>283</v>
      </c>
      <c r="H2038" s="1010"/>
      <c r="I2038" s="1010"/>
      <c r="J2038" s="1010"/>
      <c r="K2038" s="1014" t="s">
        <v>283</v>
      </c>
      <c r="L2038" s="1010">
        <v>712500</v>
      </c>
      <c r="M2038" s="1010"/>
      <c r="N2038" s="1011">
        <v>712.5</v>
      </c>
      <c r="O2038" s="1010">
        <v>1000</v>
      </c>
      <c r="P2038" s="1010"/>
      <c r="Q2038" s="1010"/>
      <c r="R2038" s="1010">
        <v>75000</v>
      </c>
      <c r="S2038" s="1011">
        <v>75</v>
      </c>
    </row>
    <row r="2039" spans="1:19">
      <c r="A2039" s="1014" t="s">
        <v>2863</v>
      </c>
      <c r="B2039" s="1014"/>
      <c r="C2039" s="1014" t="s">
        <v>2864</v>
      </c>
      <c r="D2039" s="1014" t="s">
        <v>2865</v>
      </c>
      <c r="E2039" s="1014" t="s">
        <v>239</v>
      </c>
      <c r="F2039" s="1015">
        <v>39801</v>
      </c>
      <c r="G2039" s="1014" t="s">
        <v>284</v>
      </c>
      <c r="H2039" s="1010">
        <v>25000000</v>
      </c>
      <c r="I2039" s="1010">
        <v>0</v>
      </c>
      <c r="J2039" s="1010">
        <v>30710646.329999998</v>
      </c>
      <c r="K2039" s="1014" t="s">
        <v>1198</v>
      </c>
      <c r="L2039" s="1010"/>
      <c r="M2039" s="1010"/>
      <c r="N2039" s="1011"/>
      <c r="O2039" s="1010"/>
      <c r="P2039" s="1010"/>
      <c r="Q2039" s="1010"/>
      <c r="R2039" s="1010"/>
      <c r="S2039" s="1011"/>
    </row>
    <row r="2040" spans="1:19">
      <c r="A2040" s="1014" t="s">
        <v>2863</v>
      </c>
      <c r="B2040" s="1014" t="s">
        <v>283</v>
      </c>
      <c r="C2040" s="1014" t="s">
        <v>2864</v>
      </c>
      <c r="D2040" s="1014" t="s">
        <v>2865</v>
      </c>
      <c r="E2040" s="1014" t="s">
        <v>239</v>
      </c>
      <c r="F2040" s="1015">
        <v>41122</v>
      </c>
      <c r="G2040" s="1014" t="s">
        <v>283</v>
      </c>
      <c r="H2040" s="1010"/>
      <c r="I2040" s="1010"/>
      <c r="J2040" s="1010"/>
      <c r="K2040" s="1014" t="s">
        <v>283</v>
      </c>
      <c r="L2040" s="1010">
        <v>25000000</v>
      </c>
      <c r="M2040" s="1010"/>
      <c r="N2040" s="1011">
        <v>25000</v>
      </c>
      <c r="O2040" s="1010">
        <v>1000</v>
      </c>
      <c r="P2040" s="1010"/>
      <c r="Q2040" s="1010"/>
      <c r="R2040" s="1010">
        <v>1189813</v>
      </c>
      <c r="S2040" s="1011">
        <v>367984.31</v>
      </c>
    </row>
    <row r="2041" spans="1:19">
      <c r="A2041" s="1014" t="s">
        <v>2866</v>
      </c>
      <c r="B2041" s="1014" t="s">
        <v>935</v>
      </c>
      <c r="C2041" s="1014" t="s">
        <v>2867</v>
      </c>
      <c r="D2041" s="1014" t="s">
        <v>2265</v>
      </c>
      <c r="E2041" s="1014" t="s">
        <v>188</v>
      </c>
      <c r="F2041" s="1015">
        <v>39843</v>
      </c>
      <c r="G2041" s="1014" t="s">
        <v>285</v>
      </c>
      <c r="H2041" s="1010">
        <v>110000000</v>
      </c>
      <c r="I2041" s="1010">
        <v>0</v>
      </c>
      <c r="J2041" s="1010">
        <v>131236874.33</v>
      </c>
      <c r="K2041" s="1014" t="s">
        <v>1198</v>
      </c>
      <c r="L2041" s="1010"/>
      <c r="M2041" s="1010"/>
      <c r="N2041" s="1011"/>
      <c r="O2041" s="1010"/>
      <c r="P2041" s="1010"/>
      <c r="Q2041" s="1010"/>
      <c r="R2041" s="1010"/>
      <c r="S2041" s="1011"/>
    </row>
    <row r="2042" spans="1:19">
      <c r="A2042" s="1014" t="s">
        <v>2866</v>
      </c>
      <c r="B2042" s="1014" t="s">
        <v>283</v>
      </c>
      <c r="C2042" s="1014" t="s">
        <v>2867</v>
      </c>
      <c r="D2042" s="1014" t="s">
        <v>2265</v>
      </c>
      <c r="E2042" s="1014" t="s">
        <v>188</v>
      </c>
      <c r="F2042" s="1015">
        <v>40801</v>
      </c>
      <c r="G2042" s="1014" t="s">
        <v>283</v>
      </c>
      <c r="H2042" s="1010"/>
      <c r="I2042" s="1010"/>
      <c r="J2042" s="1010"/>
      <c r="K2042" s="1014" t="s">
        <v>283</v>
      </c>
      <c r="L2042" s="1010">
        <v>110000000</v>
      </c>
      <c r="M2042" s="1010"/>
      <c r="N2042" s="1011">
        <v>110000</v>
      </c>
      <c r="O2042" s="1010">
        <v>1000</v>
      </c>
      <c r="P2042" s="1010"/>
      <c r="Q2042" s="1010"/>
      <c r="R2042" s="1010">
        <v>5500000</v>
      </c>
      <c r="S2042" s="1011">
        <v>5500</v>
      </c>
    </row>
    <row r="2043" spans="1:19">
      <c r="A2043" s="1014" t="s">
        <v>2868</v>
      </c>
      <c r="B2043" s="1014" t="s">
        <v>2798</v>
      </c>
      <c r="C2043" s="1014" t="s">
        <v>2869</v>
      </c>
      <c r="D2043" s="1014" t="s">
        <v>2823</v>
      </c>
      <c r="E2043" s="1014" t="s">
        <v>1074</v>
      </c>
      <c r="F2043" s="1015">
        <v>40158</v>
      </c>
      <c r="G2043" s="1014" t="s">
        <v>285</v>
      </c>
      <c r="H2043" s="1010">
        <v>12000000</v>
      </c>
      <c r="I2043" s="1010">
        <v>0</v>
      </c>
      <c r="J2043" s="1010">
        <v>14731826.23</v>
      </c>
      <c r="K2043" s="1014" t="s">
        <v>1198</v>
      </c>
      <c r="L2043" s="1010"/>
      <c r="M2043" s="1010"/>
      <c r="N2043" s="1011"/>
      <c r="O2043" s="1010"/>
      <c r="P2043" s="1010"/>
      <c r="Q2043" s="1010"/>
      <c r="R2043" s="1010"/>
      <c r="S2043" s="1011"/>
    </row>
    <row r="2044" spans="1:19">
      <c r="A2044" s="1014" t="s">
        <v>2868</v>
      </c>
      <c r="B2044" s="1014" t="s">
        <v>283</v>
      </c>
      <c r="C2044" s="1014" t="s">
        <v>2869</v>
      </c>
      <c r="D2044" s="1014" t="s">
        <v>2823</v>
      </c>
      <c r="E2044" s="1014" t="s">
        <v>1074</v>
      </c>
      <c r="F2044" s="1015">
        <v>41003</v>
      </c>
      <c r="G2044" s="1014" t="s">
        <v>283</v>
      </c>
      <c r="H2044" s="1010"/>
      <c r="I2044" s="1010"/>
      <c r="J2044" s="1010"/>
      <c r="K2044" s="1014" t="s">
        <v>283</v>
      </c>
      <c r="L2044" s="1010">
        <v>3000000</v>
      </c>
      <c r="M2044" s="1010"/>
      <c r="N2044" s="1011">
        <v>3000</v>
      </c>
      <c r="O2044" s="1010">
        <v>1000</v>
      </c>
      <c r="P2044" s="1010"/>
      <c r="Q2044" s="1010"/>
      <c r="R2044" s="1010"/>
      <c r="S2044" s="1011"/>
    </row>
    <row r="2045" spans="1:19">
      <c r="A2045" s="1014" t="s">
        <v>2868</v>
      </c>
      <c r="B2045" s="1014" t="s">
        <v>283</v>
      </c>
      <c r="C2045" s="1014" t="s">
        <v>2869</v>
      </c>
      <c r="D2045" s="1014" t="s">
        <v>2823</v>
      </c>
      <c r="E2045" s="1014" t="s">
        <v>1074</v>
      </c>
      <c r="F2045" s="1015">
        <v>41304</v>
      </c>
      <c r="G2045" s="1014" t="s">
        <v>283</v>
      </c>
      <c r="H2045" s="1010"/>
      <c r="I2045" s="1010"/>
      <c r="J2045" s="1010"/>
      <c r="K2045" s="1014" t="s">
        <v>283</v>
      </c>
      <c r="L2045" s="1010">
        <v>4000000</v>
      </c>
      <c r="M2045" s="1010"/>
      <c r="N2045" s="1011">
        <v>4000</v>
      </c>
      <c r="O2045" s="1010">
        <v>1000</v>
      </c>
      <c r="P2045" s="1010"/>
      <c r="Q2045" s="1010"/>
      <c r="R2045" s="1010"/>
      <c r="S2045" s="1011"/>
    </row>
    <row r="2046" spans="1:19">
      <c r="A2046" s="1014" t="s">
        <v>2868</v>
      </c>
      <c r="B2046" s="1014" t="s">
        <v>283</v>
      </c>
      <c r="C2046" s="1014" t="s">
        <v>2869</v>
      </c>
      <c r="D2046" s="1014" t="s">
        <v>2823</v>
      </c>
      <c r="E2046" s="1014" t="s">
        <v>1074</v>
      </c>
      <c r="F2046" s="1015">
        <v>41752</v>
      </c>
      <c r="G2046" s="1014" t="s">
        <v>283</v>
      </c>
      <c r="H2046" s="1010"/>
      <c r="I2046" s="1010"/>
      <c r="J2046" s="1010"/>
      <c r="K2046" s="1014" t="s">
        <v>283</v>
      </c>
      <c r="L2046" s="1010">
        <v>5000000</v>
      </c>
      <c r="M2046" s="1010"/>
      <c r="N2046" s="1011">
        <v>5000</v>
      </c>
      <c r="O2046" s="1010">
        <v>1000</v>
      </c>
      <c r="P2046" s="1010"/>
      <c r="Q2046" s="1010"/>
      <c r="R2046" s="1010">
        <v>478000</v>
      </c>
      <c r="S2046" s="1011">
        <v>478</v>
      </c>
    </row>
    <row r="2047" spans="1:19">
      <c r="A2047" s="1014" t="s">
        <v>2870</v>
      </c>
      <c r="B2047" s="1014" t="s">
        <v>858</v>
      </c>
      <c r="C2047" s="1014" t="s">
        <v>2871</v>
      </c>
      <c r="D2047" s="1014" t="s">
        <v>1124</v>
      </c>
      <c r="E2047" s="1014" t="s">
        <v>1074</v>
      </c>
      <c r="F2047" s="1015">
        <v>39801</v>
      </c>
      <c r="G2047" s="1014" t="s">
        <v>284</v>
      </c>
      <c r="H2047" s="1010">
        <v>22000000</v>
      </c>
      <c r="I2047" s="1010">
        <v>0</v>
      </c>
      <c r="J2047" s="1010">
        <v>23592311.109999999</v>
      </c>
      <c r="K2047" s="1014" t="s">
        <v>1198</v>
      </c>
      <c r="L2047" s="1010"/>
      <c r="M2047" s="1010"/>
      <c r="N2047" s="1011"/>
      <c r="O2047" s="1010"/>
      <c r="P2047" s="1010"/>
      <c r="Q2047" s="1010"/>
      <c r="R2047" s="1010"/>
      <c r="S2047" s="1011"/>
    </row>
    <row r="2048" spans="1:19">
      <c r="A2048" s="1014" t="s">
        <v>2870</v>
      </c>
      <c r="B2048" s="1014" t="s">
        <v>283</v>
      </c>
      <c r="C2048" s="1014" t="s">
        <v>2871</v>
      </c>
      <c r="D2048" s="1014" t="s">
        <v>1124</v>
      </c>
      <c r="E2048" s="1014" t="s">
        <v>1074</v>
      </c>
      <c r="F2048" s="1015">
        <v>40141</v>
      </c>
      <c r="G2048" s="1014" t="s">
        <v>283</v>
      </c>
      <c r="H2048" s="1010"/>
      <c r="I2048" s="1010"/>
      <c r="J2048" s="1010"/>
      <c r="K2048" s="1014" t="s">
        <v>283</v>
      </c>
      <c r="L2048" s="1010">
        <v>22000000</v>
      </c>
      <c r="M2048" s="1010"/>
      <c r="N2048" s="1011">
        <v>22000</v>
      </c>
      <c r="O2048" s="1010">
        <v>1000</v>
      </c>
      <c r="P2048" s="1010"/>
      <c r="Q2048" s="1010"/>
      <c r="R2048" s="1010"/>
      <c r="S2048" s="1011"/>
    </row>
    <row r="2049" spans="1:19">
      <c r="A2049" s="1014" t="s">
        <v>2870</v>
      </c>
      <c r="B2049" s="1014" t="s">
        <v>283</v>
      </c>
      <c r="C2049" s="1014" t="s">
        <v>2871</v>
      </c>
      <c r="D2049" s="1014" t="s">
        <v>1124</v>
      </c>
      <c r="E2049" s="1014" t="s">
        <v>1074</v>
      </c>
      <c r="F2049" s="1015">
        <v>40163</v>
      </c>
      <c r="G2049" s="1014" t="s">
        <v>283</v>
      </c>
      <c r="H2049" s="1010"/>
      <c r="I2049" s="1010"/>
      <c r="J2049" s="1010"/>
      <c r="K2049" s="1014" t="s">
        <v>283</v>
      </c>
      <c r="L2049" s="1010"/>
      <c r="M2049" s="1010"/>
      <c r="N2049" s="1011"/>
      <c r="O2049" s="1010"/>
      <c r="P2049" s="1010"/>
      <c r="Q2049" s="1010"/>
      <c r="R2049" s="1010">
        <v>568700</v>
      </c>
      <c r="S2049" s="1011">
        <v>390071</v>
      </c>
    </row>
    <row r="2050" spans="1:19">
      <c r="A2050" s="1014" t="s">
        <v>2872</v>
      </c>
      <c r="B2050" s="1014" t="s">
        <v>1357</v>
      </c>
      <c r="C2050" s="1014" t="s">
        <v>2873</v>
      </c>
      <c r="D2050" s="1014" t="s">
        <v>2874</v>
      </c>
      <c r="E2050" s="1014" t="s">
        <v>188</v>
      </c>
      <c r="F2050" s="1015">
        <v>39829</v>
      </c>
      <c r="G2050" s="1014" t="s">
        <v>284</v>
      </c>
      <c r="H2050" s="1010">
        <v>26380000</v>
      </c>
      <c r="I2050" s="1010">
        <v>0</v>
      </c>
      <c r="J2050" s="1010">
        <v>30628344.449999999</v>
      </c>
      <c r="K2050" s="1014" t="s">
        <v>1198</v>
      </c>
      <c r="L2050" s="1010"/>
      <c r="M2050" s="1010"/>
      <c r="N2050" s="1011"/>
      <c r="O2050" s="1010"/>
      <c r="P2050" s="1010"/>
      <c r="Q2050" s="1010"/>
      <c r="R2050" s="1010"/>
      <c r="S2050" s="1011"/>
    </row>
    <row r="2051" spans="1:19">
      <c r="A2051" s="1014" t="s">
        <v>2872</v>
      </c>
      <c r="B2051" s="1014" t="s">
        <v>283</v>
      </c>
      <c r="C2051" s="1014" t="s">
        <v>2873</v>
      </c>
      <c r="D2051" s="1014" t="s">
        <v>2874</v>
      </c>
      <c r="E2051" s="1014" t="s">
        <v>188</v>
      </c>
      <c r="F2051" s="1015">
        <v>40555</v>
      </c>
      <c r="G2051" s="1014" t="s">
        <v>283</v>
      </c>
      <c r="H2051" s="1010"/>
      <c r="I2051" s="1010"/>
      <c r="J2051" s="1010"/>
      <c r="K2051" s="1014" t="s">
        <v>283</v>
      </c>
      <c r="L2051" s="1010">
        <v>26380000</v>
      </c>
      <c r="M2051" s="1010"/>
      <c r="N2051" s="1011">
        <v>26380</v>
      </c>
      <c r="O2051" s="1010">
        <v>1000</v>
      </c>
      <c r="P2051" s="1010"/>
      <c r="Q2051" s="1010"/>
      <c r="R2051" s="1010"/>
      <c r="S2051" s="1011"/>
    </row>
    <row r="2052" spans="1:19">
      <c r="A2052" s="1014" t="s">
        <v>2872</v>
      </c>
      <c r="B2052" s="1014" t="s">
        <v>283</v>
      </c>
      <c r="C2052" s="1014" t="s">
        <v>2873</v>
      </c>
      <c r="D2052" s="1014" t="s">
        <v>2874</v>
      </c>
      <c r="E2052" s="1014" t="s">
        <v>188</v>
      </c>
      <c r="F2052" s="1015">
        <v>40604</v>
      </c>
      <c r="G2052" s="1014" t="s">
        <v>283</v>
      </c>
      <c r="H2052" s="1010"/>
      <c r="I2052" s="1010"/>
      <c r="J2052" s="1010"/>
      <c r="K2052" s="1014" t="s">
        <v>283</v>
      </c>
      <c r="L2052" s="1010"/>
      <c r="M2052" s="1010"/>
      <c r="N2052" s="1011"/>
      <c r="O2052" s="1010"/>
      <c r="P2052" s="1010"/>
      <c r="Q2052" s="1010"/>
      <c r="R2052" s="1010">
        <v>1625000</v>
      </c>
      <c r="S2052" s="1011">
        <v>246082</v>
      </c>
    </row>
    <row r="2053" spans="1:19">
      <c r="A2053" s="1014" t="s">
        <v>2875</v>
      </c>
      <c r="B2053" s="1014" t="s">
        <v>858</v>
      </c>
      <c r="C2053" s="1014" t="s">
        <v>2876</v>
      </c>
      <c r="D2053" s="1014" t="s">
        <v>1752</v>
      </c>
      <c r="E2053" s="1014" t="s">
        <v>188</v>
      </c>
      <c r="F2053" s="1015">
        <v>39766</v>
      </c>
      <c r="G2053" s="1014" t="s">
        <v>284</v>
      </c>
      <c r="H2053" s="1010">
        <v>200000000</v>
      </c>
      <c r="I2053" s="1010">
        <v>0</v>
      </c>
      <c r="J2053" s="1010">
        <v>220749985.18000001</v>
      </c>
      <c r="K2053" s="1014" t="s">
        <v>1198</v>
      </c>
      <c r="L2053" s="1010"/>
      <c r="M2053" s="1010"/>
      <c r="N2053" s="1011"/>
      <c r="O2053" s="1010"/>
      <c r="P2053" s="1010"/>
      <c r="Q2053" s="1010"/>
      <c r="R2053" s="1010"/>
      <c r="S2053" s="1011"/>
    </row>
    <row r="2054" spans="1:19">
      <c r="A2054" s="1014" t="s">
        <v>2875</v>
      </c>
      <c r="B2054" s="1014" t="s">
        <v>283</v>
      </c>
      <c r="C2054" s="1014" t="s">
        <v>2876</v>
      </c>
      <c r="D2054" s="1014" t="s">
        <v>1752</v>
      </c>
      <c r="E2054" s="1014" t="s">
        <v>188</v>
      </c>
      <c r="F2054" s="1015">
        <v>39960</v>
      </c>
      <c r="G2054" s="1014" t="s">
        <v>283</v>
      </c>
      <c r="H2054" s="1010"/>
      <c r="I2054" s="1010"/>
      <c r="J2054" s="1010"/>
      <c r="K2054" s="1014" t="s">
        <v>283</v>
      </c>
      <c r="L2054" s="1010">
        <v>200000000</v>
      </c>
      <c r="M2054" s="1010"/>
      <c r="N2054" s="1011">
        <v>200000</v>
      </c>
      <c r="O2054" s="1010">
        <v>1000</v>
      </c>
      <c r="P2054" s="1010"/>
      <c r="Q2054" s="1010"/>
      <c r="R2054" s="1010"/>
      <c r="S2054" s="1011"/>
    </row>
    <row r="2055" spans="1:19">
      <c r="A2055" s="1014" t="s">
        <v>2875</v>
      </c>
      <c r="B2055" s="1014" t="s">
        <v>283</v>
      </c>
      <c r="C2055" s="1014" t="s">
        <v>2876</v>
      </c>
      <c r="D2055" s="1014" t="s">
        <v>1752</v>
      </c>
      <c r="E2055" s="1014" t="s">
        <v>188</v>
      </c>
      <c r="F2055" s="1015">
        <v>40252</v>
      </c>
      <c r="G2055" s="1014" t="s">
        <v>283</v>
      </c>
      <c r="H2055" s="1010"/>
      <c r="I2055" s="1010"/>
      <c r="J2055" s="1010"/>
      <c r="K2055" s="1014" t="s">
        <v>283</v>
      </c>
      <c r="L2055" s="1010"/>
      <c r="M2055" s="1010"/>
      <c r="N2055" s="1011"/>
      <c r="O2055" s="1010"/>
      <c r="P2055" s="1010"/>
      <c r="Q2055" s="1010"/>
      <c r="R2055" s="1010">
        <v>15388874.07</v>
      </c>
      <c r="S2055" s="1011">
        <v>1707456</v>
      </c>
    </row>
    <row r="2056" spans="1:19">
      <c r="A2056" s="1014" t="s">
        <v>2877</v>
      </c>
      <c r="B2056" s="1014" t="s">
        <v>1933</v>
      </c>
      <c r="C2056" s="1014" t="s">
        <v>2878</v>
      </c>
      <c r="D2056" s="1014" t="s">
        <v>2879</v>
      </c>
      <c r="E2056" s="1014" t="s">
        <v>246</v>
      </c>
      <c r="F2056" s="1015">
        <v>39843</v>
      </c>
      <c r="G2056" s="1014" t="s">
        <v>284</v>
      </c>
      <c r="H2056" s="1010">
        <v>6633000</v>
      </c>
      <c r="I2056" s="1010">
        <v>0</v>
      </c>
      <c r="J2056" s="1010">
        <v>15317317.859999999</v>
      </c>
      <c r="K2056" s="1014" t="s">
        <v>1198</v>
      </c>
      <c r="L2056" s="1010"/>
      <c r="M2056" s="1010"/>
      <c r="N2056" s="1011"/>
      <c r="O2056" s="1010"/>
      <c r="P2056" s="1010"/>
      <c r="Q2056" s="1010"/>
      <c r="R2056" s="1010"/>
      <c r="S2056" s="1011"/>
    </row>
    <row r="2057" spans="1:19">
      <c r="A2057" s="1014" t="s">
        <v>2877</v>
      </c>
      <c r="B2057" s="1014" t="s">
        <v>283</v>
      </c>
      <c r="C2057" s="1014" t="s">
        <v>2878</v>
      </c>
      <c r="D2057" s="1014" t="s">
        <v>2879</v>
      </c>
      <c r="E2057" s="1014" t="s">
        <v>246</v>
      </c>
      <c r="F2057" s="1015">
        <v>40116</v>
      </c>
      <c r="G2057" s="1014" t="s">
        <v>283</v>
      </c>
      <c r="H2057" s="1010">
        <v>6842000</v>
      </c>
      <c r="I2057" s="1010"/>
      <c r="J2057" s="1010"/>
      <c r="K2057" s="1014" t="s">
        <v>283</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40759</v>
      </c>
      <c r="G2058" s="1014" t="s">
        <v>283</v>
      </c>
      <c r="H2058" s="1010"/>
      <c r="I2058" s="1010"/>
      <c r="J2058" s="1010"/>
      <c r="K2058" s="1014" t="s">
        <v>283</v>
      </c>
      <c r="L2058" s="1010">
        <v>13475000</v>
      </c>
      <c r="M2058" s="1010"/>
      <c r="N2058" s="1011">
        <v>13475</v>
      </c>
      <c r="O2058" s="1010">
        <v>1000</v>
      </c>
      <c r="P2058" s="1010"/>
      <c r="Q2058" s="1010"/>
      <c r="R2058" s="1010">
        <v>332000</v>
      </c>
      <c r="S2058" s="1011">
        <v>332</v>
      </c>
    </row>
    <row r="2059" spans="1:19">
      <c r="A2059" s="1014" t="s">
        <v>2880</v>
      </c>
      <c r="B2059" s="1014" t="s">
        <v>974</v>
      </c>
      <c r="C2059" s="1014" t="s">
        <v>2881</v>
      </c>
      <c r="D2059" s="1014" t="s">
        <v>2882</v>
      </c>
      <c r="E2059" s="1014" t="s">
        <v>217</v>
      </c>
      <c r="F2059" s="1015">
        <v>39990</v>
      </c>
      <c r="G2059" s="1014" t="s">
        <v>285</v>
      </c>
      <c r="H2059" s="1010">
        <v>5625000</v>
      </c>
      <c r="I2059" s="1010">
        <v>0</v>
      </c>
      <c r="J2059" s="1010">
        <v>6398893.4400000004</v>
      </c>
      <c r="K2059" s="1014" t="s">
        <v>900</v>
      </c>
      <c r="L2059" s="1010"/>
      <c r="M2059" s="1010"/>
      <c r="N2059" s="1011"/>
      <c r="O2059" s="1010"/>
      <c r="P2059" s="1010"/>
      <c r="Q2059" s="1010"/>
      <c r="R2059" s="1010"/>
      <c r="S2059" s="1011"/>
    </row>
    <row r="2060" spans="1:19">
      <c r="A2060" s="1014" t="s">
        <v>2880</v>
      </c>
      <c r="B2060" s="1014" t="s">
        <v>283</v>
      </c>
      <c r="C2060" s="1014" t="s">
        <v>2881</v>
      </c>
      <c r="D2060" s="1014" t="s">
        <v>2882</v>
      </c>
      <c r="E2060" s="1014" t="s">
        <v>217</v>
      </c>
      <c r="F2060" s="1015">
        <v>41311</v>
      </c>
      <c r="G2060" s="1014" t="s">
        <v>283</v>
      </c>
      <c r="H2060" s="1010"/>
      <c r="I2060" s="1010"/>
      <c r="J2060" s="1010"/>
      <c r="K2060" s="1014" t="s">
        <v>283</v>
      </c>
      <c r="L2060" s="1010">
        <v>4831002.8</v>
      </c>
      <c r="M2060" s="1010"/>
      <c r="N2060" s="1011">
        <v>5212</v>
      </c>
      <c r="O2060" s="1010">
        <v>926.9</v>
      </c>
      <c r="P2060" s="1010">
        <v>-380997.2</v>
      </c>
      <c r="Q2060" s="1010"/>
      <c r="R2060" s="1010">
        <v>18644.66</v>
      </c>
      <c r="S2060" s="1011">
        <v>19</v>
      </c>
    </row>
    <row r="2061" spans="1:19">
      <c r="A2061" s="1014" t="s">
        <v>2880</v>
      </c>
      <c r="B2061" s="1014" t="s">
        <v>283</v>
      </c>
      <c r="C2061" s="1014" t="s">
        <v>2881</v>
      </c>
      <c r="D2061" s="1014" t="s">
        <v>2882</v>
      </c>
      <c r="E2061" s="1014" t="s">
        <v>217</v>
      </c>
      <c r="F2061" s="1015">
        <v>41312</v>
      </c>
      <c r="G2061" s="1014" t="s">
        <v>283</v>
      </c>
      <c r="H2061" s="1010"/>
      <c r="I2061" s="1010"/>
      <c r="J2061" s="1010"/>
      <c r="K2061" s="1014" t="s">
        <v>283</v>
      </c>
      <c r="L2061" s="1010">
        <v>92690</v>
      </c>
      <c r="M2061" s="1010"/>
      <c r="N2061" s="1011">
        <v>100</v>
      </c>
      <c r="O2061" s="1010">
        <v>926.9</v>
      </c>
      <c r="P2061" s="1010">
        <v>-7310</v>
      </c>
      <c r="Q2061" s="1010"/>
      <c r="R2061" s="1010">
        <v>147194.69</v>
      </c>
      <c r="S2061" s="1011">
        <v>150</v>
      </c>
    </row>
    <row r="2062" spans="1:19">
      <c r="A2062" s="1014" t="s">
        <v>2880</v>
      </c>
      <c r="B2062" s="1014" t="s">
        <v>283</v>
      </c>
      <c r="C2062" s="1014" t="s">
        <v>2881</v>
      </c>
      <c r="D2062" s="1014" t="s">
        <v>2882</v>
      </c>
      <c r="E2062" s="1014" t="s">
        <v>217</v>
      </c>
      <c r="F2062" s="1015">
        <v>41313</v>
      </c>
      <c r="G2062" s="1014" t="s">
        <v>283</v>
      </c>
      <c r="H2062" s="1010"/>
      <c r="I2062" s="1010"/>
      <c r="J2062" s="1010"/>
      <c r="K2062" s="1014" t="s">
        <v>283</v>
      </c>
      <c r="L2062" s="1010">
        <v>290119.7</v>
      </c>
      <c r="M2062" s="1010"/>
      <c r="N2062" s="1011">
        <v>313</v>
      </c>
      <c r="O2062" s="1010">
        <v>926.9</v>
      </c>
      <c r="P2062" s="1010">
        <v>-22880.3</v>
      </c>
      <c r="Q2062" s="1010"/>
      <c r="R2062" s="1010"/>
      <c r="S2062" s="1011"/>
    </row>
    <row r="2063" spans="1:19">
      <c r="A2063" s="1014" t="s">
        <v>2880</v>
      </c>
      <c r="B2063" s="1014" t="s">
        <v>283</v>
      </c>
      <c r="C2063" s="1014" t="s">
        <v>2881</v>
      </c>
      <c r="D2063" s="1014" t="s">
        <v>2882</v>
      </c>
      <c r="E2063" s="1014" t="s">
        <v>217</v>
      </c>
      <c r="F2063" s="1015">
        <v>41359</v>
      </c>
      <c r="G2063" s="1014" t="s">
        <v>283</v>
      </c>
      <c r="H2063" s="1010"/>
      <c r="I2063" s="1010"/>
      <c r="J2063" s="1010"/>
      <c r="K2063" s="1014" t="s">
        <v>283</v>
      </c>
      <c r="L2063" s="1010"/>
      <c r="M2063" s="1010">
        <v>-52138.13</v>
      </c>
      <c r="N2063" s="1011"/>
      <c r="O2063" s="1010"/>
      <c r="P2063" s="1010"/>
      <c r="Q2063" s="1010"/>
      <c r="R2063" s="1010"/>
      <c r="S2063" s="1011"/>
    </row>
    <row r="2064" spans="1:19">
      <c r="A2064" s="1014" t="s">
        <v>2883</v>
      </c>
      <c r="B2064" s="1014" t="s">
        <v>858</v>
      </c>
      <c r="C2064" s="1014" t="s">
        <v>2884</v>
      </c>
      <c r="D2064" s="1014" t="s">
        <v>2885</v>
      </c>
      <c r="E2064" s="1014" t="s">
        <v>149</v>
      </c>
      <c r="F2064" s="1015">
        <v>39773</v>
      </c>
      <c r="G2064" s="1014" t="s">
        <v>284</v>
      </c>
      <c r="H2064" s="1010">
        <v>400000000</v>
      </c>
      <c r="I2064" s="1010">
        <v>0</v>
      </c>
      <c r="J2064" s="1010">
        <v>457333286.50999999</v>
      </c>
      <c r="K2064" s="1014" t="s">
        <v>1198</v>
      </c>
      <c r="L2064" s="1010"/>
      <c r="M2064" s="1010"/>
      <c r="N2064" s="1011"/>
      <c r="O2064" s="1010"/>
      <c r="P2064" s="1010"/>
      <c r="Q2064" s="1010"/>
      <c r="R2064" s="1010"/>
      <c r="S2064" s="1011"/>
    </row>
    <row r="2065" spans="1:19">
      <c r="A2065" s="1014" t="s">
        <v>2883</v>
      </c>
      <c r="B2065" s="1014" t="s">
        <v>283</v>
      </c>
      <c r="C2065" s="1014" t="s">
        <v>2884</v>
      </c>
      <c r="D2065" s="1014" t="s">
        <v>2885</v>
      </c>
      <c r="E2065" s="1014" t="s">
        <v>149</v>
      </c>
      <c r="F2065" s="1015">
        <v>40240</v>
      </c>
      <c r="G2065" s="1014" t="s">
        <v>283</v>
      </c>
      <c r="H2065" s="1010"/>
      <c r="I2065" s="1010"/>
      <c r="J2065" s="1010"/>
      <c r="K2065" s="1014" t="s">
        <v>283</v>
      </c>
      <c r="L2065" s="1010">
        <v>100000000</v>
      </c>
      <c r="M2065" s="1010"/>
      <c r="N2065" s="1011">
        <v>100000</v>
      </c>
      <c r="O2065" s="1010">
        <v>1000</v>
      </c>
      <c r="P2065" s="1010"/>
      <c r="Q2065" s="1010"/>
      <c r="R2065" s="1010"/>
      <c r="S2065" s="1011"/>
    </row>
    <row r="2066" spans="1:19">
      <c r="A2066" s="1014" t="s">
        <v>2883</v>
      </c>
      <c r="B2066" s="1014" t="s">
        <v>283</v>
      </c>
      <c r="C2066" s="1014" t="s">
        <v>2884</v>
      </c>
      <c r="D2066" s="1014" t="s">
        <v>2885</v>
      </c>
      <c r="E2066" s="1014" t="s">
        <v>149</v>
      </c>
      <c r="F2066" s="1015">
        <v>40464</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40541</v>
      </c>
      <c r="G2067" s="1014" t="s">
        <v>283</v>
      </c>
      <c r="H2067" s="1010"/>
      <c r="I2067" s="1010"/>
      <c r="J2067" s="1010"/>
      <c r="K2067" s="1014" t="s">
        <v>283</v>
      </c>
      <c r="L2067" s="1010">
        <v>200000000</v>
      </c>
      <c r="M2067" s="1010"/>
      <c r="N2067" s="1011">
        <v>200000</v>
      </c>
      <c r="O2067" s="1010">
        <v>1000</v>
      </c>
      <c r="P2067" s="1010"/>
      <c r="Q2067" s="1010"/>
      <c r="R2067" s="1010"/>
      <c r="S2067" s="1011"/>
    </row>
    <row r="2068" spans="1:19">
      <c r="A2068" s="1014" t="s">
        <v>2883</v>
      </c>
      <c r="B2068" s="1014" t="s">
        <v>283</v>
      </c>
      <c r="C2068" s="1014" t="s">
        <v>2884</v>
      </c>
      <c r="D2068" s="1014" t="s">
        <v>2885</v>
      </c>
      <c r="E2068" s="1014" t="s">
        <v>149</v>
      </c>
      <c r="F2068" s="1015">
        <v>40702</v>
      </c>
      <c r="G2068" s="1014" t="s">
        <v>283</v>
      </c>
      <c r="H2068" s="1010"/>
      <c r="I2068" s="1010"/>
      <c r="J2068" s="1010"/>
      <c r="K2068" s="1014" t="s">
        <v>283</v>
      </c>
      <c r="L2068" s="1010"/>
      <c r="M2068" s="1010"/>
      <c r="N2068" s="1011"/>
      <c r="O2068" s="1010"/>
      <c r="P2068" s="1010"/>
      <c r="Q2068" s="1010"/>
      <c r="R2068" s="1010">
        <v>20388842.059999999</v>
      </c>
      <c r="S2068" s="1011">
        <v>3282276</v>
      </c>
    </row>
    <row r="2069" spans="1:19">
      <c r="A2069" s="1014" t="s">
        <v>2886</v>
      </c>
      <c r="B2069" s="1014" t="s">
        <v>858</v>
      </c>
      <c r="C2069" s="1014" t="s">
        <v>2887</v>
      </c>
      <c r="D2069" s="1014" t="s">
        <v>1488</v>
      </c>
      <c r="E2069" s="1014" t="s">
        <v>109</v>
      </c>
      <c r="F2069" s="1015">
        <v>39749</v>
      </c>
      <c r="G2069" s="1014" t="s">
        <v>284</v>
      </c>
      <c r="H2069" s="1010">
        <v>25000000000</v>
      </c>
      <c r="I2069" s="1010">
        <v>0</v>
      </c>
      <c r="J2069" s="1010">
        <v>27281347113.950001</v>
      </c>
      <c r="K2069" s="1014" t="s">
        <v>1198</v>
      </c>
      <c r="L2069" s="1010"/>
      <c r="M2069" s="1010"/>
      <c r="N2069" s="1011"/>
      <c r="O2069" s="1010"/>
      <c r="P2069" s="1010"/>
      <c r="Q2069" s="1010"/>
      <c r="R2069" s="1010"/>
      <c r="S2069" s="1011"/>
    </row>
    <row r="2070" spans="1:19">
      <c r="A2070" s="1014" t="s">
        <v>2886</v>
      </c>
      <c r="B2070" s="1014" t="s">
        <v>283</v>
      </c>
      <c r="C2070" s="1014" t="s">
        <v>2887</v>
      </c>
      <c r="D2070" s="1014" t="s">
        <v>1488</v>
      </c>
      <c r="E2070" s="1014" t="s">
        <v>109</v>
      </c>
      <c r="F2070" s="1015">
        <v>40170</v>
      </c>
      <c r="G2070" s="1014" t="s">
        <v>283</v>
      </c>
      <c r="H2070" s="1010"/>
      <c r="I2070" s="1010"/>
      <c r="J2070" s="1010"/>
      <c r="K2070" s="1014" t="s">
        <v>283</v>
      </c>
      <c r="L2070" s="1010">
        <v>25000000000</v>
      </c>
      <c r="M2070" s="1010"/>
      <c r="N2070" s="1011">
        <v>25000</v>
      </c>
      <c r="O2070" s="1010">
        <v>1000000</v>
      </c>
      <c r="P2070" s="1010"/>
      <c r="Q2070" s="1010"/>
      <c r="R2070" s="1010"/>
      <c r="S2070" s="1011"/>
    </row>
    <row r="2071" spans="1:19">
      <c r="A2071" s="1014" t="s">
        <v>2886</v>
      </c>
      <c r="B2071" s="1014" t="s">
        <v>283</v>
      </c>
      <c r="C2071" s="1014" t="s">
        <v>2887</v>
      </c>
      <c r="D2071" s="1014" t="s">
        <v>1488</v>
      </c>
      <c r="E2071" s="1014" t="s">
        <v>109</v>
      </c>
      <c r="F2071" s="1015">
        <v>40324</v>
      </c>
      <c r="G2071" s="1014" t="s">
        <v>283</v>
      </c>
      <c r="H2071" s="1010"/>
      <c r="I2071" s="1010"/>
      <c r="J2071" s="1010"/>
      <c r="K2071" s="1014" t="s">
        <v>283</v>
      </c>
      <c r="L2071" s="1010"/>
      <c r="M2071" s="1010"/>
      <c r="N2071" s="1011"/>
      <c r="O2071" s="1010"/>
      <c r="P2071" s="1010"/>
      <c r="Q2071" s="1010"/>
      <c r="R2071" s="1010">
        <v>840374891.73000002</v>
      </c>
      <c r="S2071" s="1011">
        <v>110261688</v>
      </c>
    </row>
    <row r="2072" spans="1:19">
      <c r="A2072" s="1014" t="s">
        <v>2888</v>
      </c>
      <c r="B2072" s="1014" t="s">
        <v>858</v>
      </c>
      <c r="C2072" s="1014" t="s">
        <v>2889</v>
      </c>
      <c r="D2072" s="1014" t="s">
        <v>2890</v>
      </c>
      <c r="E2072" s="1014" t="s">
        <v>1241</v>
      </c>
      <c r="F2072" s="1015">
        <v>39787</v>
      </c>
      <c r="G2072" s="1014" t="s">
        <v>284</v>
      </c>
      <c r="H2072" s="1010">
        <v>75000000</v>
      </c>
      <c r="I2072" s="1010">
        <v>0</v>
      </c>
      <c r="J2072" s="1010">
        <v>78804166.670000002</v>
      </c>
      <c r="K2072" s="1014" t="s">
        <v>1198</v>
      </c>
      <c r="L2072" s="1010"/>
      <c r="M2072" s="1010"/>
      <c r="N2072" s="1011"/>
      <c r="O2072" s="1010"/>
      <c r="P2072" s="1010"/>
      <c r="Q2072" s="1010"/>
      <c r="R2072" s="1010"/>
      <c r="S2072" s="1011"/>
    </row>
    <row r="2073" spans="1:19">
      <c r="A2073" s="1014" t="s">
        <v>2888</v>
      </c>
      <c r="B2073" s="1014" t="s">
        <v>283</v>
      </c>
      <c r="C2073" s="1014" t="s">
        <v>2889</v>
      </c>
      <c r="D2073" s="1014" t="s">
        <v>2890</v>
      </c>
      <c r="E2073" s="1014" t="s">
        <v>1241</v>
      </c>
      <c r="F2073" s="1015">
        <v>40065</v>
      </c>
      <c r="G2073" s="1014" t="s">
        <v>283</v>
      </c>
      <c r="H2073" s="1010"/>
      <c r="I2073" s="1010"/>
      <c r="J2073" s="1010"/>
      <c r="K2073" s="1014" t="s">
        <v>283</v>
      </c>
      <c r="L2073" s="1010">
        <v>75000000</v>
      </c>
      <c r="M2073" s="1010"/>
      <c r="N2073" s="1011">
        <v>75000</v>
      </c>
      <c r="O2073" s="1010">
        <v>1000</v>
      </c>
      <c r="P2073" s="1010"/>
      <c r="Q2073" s="1010"/>
      <c r="R2073" s="1010"/>
      <c r="S2073" s="1011"/>
    </row>
    <row r="2074" spans="1:19">
      <c r="A2074" s="1014" t="s">
        <v>2888</v>
      </c>
      <c r="B2074" s="1014" t="s">
        <v>283</v>
      </c>
      <c r="C2074" s="1014" t="s">
        <v>2889</v>
      </c>
      <c r="D2074" s="1014" t="s">
        <v>2890</v>
      </c>
      <c r="E2074" s="1014" t="s">
        <v>1241</v>
      </c>
      <c r="F2074" s="1015">
        <v>40170</v>
      </c>
      <c r="G2074" s="1014" t="s">
        <v>283</v>
      </c>
      <c r="H2074" s="1010"/>
      <c r="I2074" s="1010"/>
      <c r="J2074" s="1010"/>
      <c r="K2074" s="1014" t="s">
        <v>283</v>
      </c>
      <c r="L2074" s="1010"/>
      <c r="M2074" s="1010"/>
      <c r="N2074" s="1011"/>
      <c r="O2074" s="1010"/>
      <c r="P2074" s="1010"/>
      <c r="Q2074" s="1010"/>
      <c r="R2074" s="1010">
        <v>950000</v>
      </c>
      <c r="S2074" s="1011">
        <v>439282</v>
      </c>
    </row>
    <row r="2075" spans="1:19">
      <c r="A2075" s="1014" t="s">
        <v>2891</v>
      </c>
      <c r="B2075" s="1014" t="s">
        <v>858</v>
      </c>
      <c r="C2075" s="1014" t="s">
        <v>2892</v>
      </c>
      <c r="D2075" s="1014" t="s">
        <v>2893</v>
      </c>
      <c r="E2075" s="1014" t="s">
        <v>1868</v>
      </c>
      <c r="F2075" s="1015">
        <v>39813</v>
      </c>
      <c r="G2075" s="1014" t="s">
        <v>284</v>
      </c>
      <c r="H2075" s="1010">
        <v>36000000</v>
      </c>
      <c r="I2075" s="1010">
        <v>0</v>
      </c>
      <c r="J2075" s="1010">
        <v>41195000</v>
      </c>
      <c r="K2075" s="1014" t="s">
        <v>1198</v>
      </c>
      <c r="L2075" s="1010"/>
      <c r="M2075" s="1010"/>
      <c r="N2075" s="1011"/>
      <c r="O2075" s="1010"/>
      <c r="P2075" s="1010"/>
      <c r="Q2075" s="1010"/>
      <c r="R2075" s="1010"/>
      <c r="S2075" s="1011"/>
    </row>
    <row r="2076" spans="1:19">
      <c r="A2076" s="1014" t="s">
        <v>2891</v>
      </c>
      <c r="B2076" s="1014" t="s">
        <v>283</v>
      </c>
      <c r="C2076" s="1014" t="s">
        <v>2892</v>
      </c>
      <c r="D2076" s="1014" t="s">
        <v>2893</v>
      </c>
      <c r="E2076" s="1014" t="s">
        <v>1868</v>
      </c>
      <c r="F2076" s="1015">
        <v>40723</v>
      </c>
      <c r="G2076" s="1014" t="s">
        <v>283</v>
      </c>
      <c r="H2076" s="1010"/>
      <c r="I2076" s="1010"/>
      <c r="J2076" s="1010"/>
      <c r="K2076" s="1014" t="s">
        <v>283</v>
      </c>
      <c r="L2076" s="1010">
        <v>36000000</v>
      </c>
      <c r="M2076" s="1010"/>
      <c r="N2076" s="1011">
        <v>36000</v>
      </c>
      <c r="O2076" s="1010">
        <v>1000</v>
      </c>
      <c r="P2076" s="1010"/>
      <c r="Q2076" s="1010"/>
      <c r="R2076" s="1010"/>
      <c r="S2076" s="1011"/>
    </row>
    <row r="2077" spans="1:19">
      <c r="A2077" s="1014" t="s">
        <v>2891</v>
      </c>
      <c r="B2077" s="1014" t="s">
        <v>283</v>
      </c>
      <c r="C2077" s="1014" t="s">
        <v>2892</v>
      </c>
      <c r="D2077" s="1014" t="s">
        <v>2893</v>
      </c>
      <c r="E2077" s="1014" t="s">
        <v>1868</v>
      </c>
      <c r="F2077" s="1015">
        <v>40786</v>
      </c>
      <c r="G2077" s="1014" t="s">
        <v>283</v>
      </c>
      <c r="H2077" s="1010"/>
      <c r="I2077" s="1010"/>
      <c r="J2077" s="1010"/>
      <c r="K2077" s="1014" t="s">
        <v>283</v>
      </c>
      <c r="L2077" s="1010"/>
      <c r="M2077" s="1010"/>
      <c r="N2077" s="1011"/>
      <c r="O2077" s="1010"/>
      <c r="P2077" s="1010"/>
      <c r="Q2077" s="1010"/>
      <c r="R2077" s="1010">
        <v>700000</v>
      </c>
      <c r="S2077" s="1011">
        <v>474100</v>
      </c>
    </row>
    <row r="2078" spans="1:19">
      <c r="A2078" s="1014" t="s">
        <v>2894</v>
      </c>
      <c r="B2078" s="1014" t="s">
        <v>858</v>
      </c>
      <c r="C2078" s="1014" t="s">
        <v>2895</v>
      </c>
      <c r="D2078" s="1014" t="s">
        <v>2896</v>
      </c>
      <c r="E2078" s="1014" t="s">
        <v>6</v>
      </c>
      <c r="F2078" s="1015">
        <v>39857</v>
      </c>
      <c r="G2078" s="1014" t="s">
        <v>284</v>
      </c>
      <c r="H2078" s="1010">
        <v>83726000</v>
      </c>
      <c r="I2078" s="1010">
        <v>0</v>
      </c>
      <c r="J2078" s="1010">
        <v>87360236.609999999</v>
      </c>
      <c r="K2078" s="1014" t="s">
        <v>1198</v>
      </c>
      <c r="L2078" s="1010"/>
      <c r="M2078" s="1010"/>
      <c r="N2078" s="1011"/>
      <c r="O2078" s="1010"/>
      <c r="P2078" s="1010"/>
      <c r="Q2078" s="1010"/>
      <c r="R2078" s="1010"/>
      <c r="S2078" s="1011"/>
    </row>
    <row r="2079" spans="1:19">
      <c r="A2079" s="1014" t="s">
        <v>2894</v>
      </c>
      <c r="B2079" s="1014" t="s">
        <v>283</v>
      </c>
      <c r="C2079" s="1014" t="s">
        <v>2895</v>
      </c>
      <c r="D2079" s="1014" t="s">
        <v>2896</v>
      </c>
      <c r="E2079" s="1014" t="s">
        <v>6</v>
      </c>
      <c r="F2079" s="1015">
        <v>40058</v>
      </c>
      <c r="G2079" s="1014" t="s">
        <v>283</v>
      </c>
      <c r="H2079" s="1010"/>
      <c r="I2079" s="1010"/>
      <c r="J2079" s="1010"/>
      <c r="K2079" s="1014" t="s">
        <v>283</v>
      </c>
      <c r="L2079" s="1010">
        <v>41863000</v>
      </c>
      <c r="M2079" s="1010"/>
      <c r="N2079" s="1011">
        <v>41863</v>
      </c>
      <c r="O2079" s="1010">
        <v>1000</v>
      </c>
      <c r="P2079" s="1010"/>
      <c r="Q2079" s="1010"/>
      <c r="R2079" s="1010"/>
      <c r="S2079" s="1011"/>
    </row>
    <row r="2080" spans="1:19">
      <c r="A2080" s="1014" t="s">
        <v>2894</v>
      </c>
      <c r="B2080" s="1014" t="s">
        <v>283</v>
      </c>
      <c r="C2080" s="1014" t="s">
        <v>2895</v>
      </c>
      <c r="D2080" s="1014" t="s">
        <v>2896</v>
      </c>
      <c r="E2080" s="1014" t="s">
        <v>6</v>
      </c>
      <c r="F2080" s="1015">
        <v>40135</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40868</v>
      </c>
      <c r="G2081" s="1014" t="s">
        <v>283</v>
      </c>
      <c r="H2081" s="1010"/>
      <c r="I2081" s="1010"/>
      <c r="J2081" s="1010"/>
      <c r="K2081" s="1014" t="s">
        <v>283</v>
      </c>
      <c r="L2081" s="1010"/>
      <c r="M2081" s="1010"/>
      <c r="N2081" s="1011"/>
      <c r="O2081" s="1010"/>
      <c r="P2081" s="1010"/>
      <c r="Q2081" s="1010"/>
      <c r="R2081" s="1010">
        <v>878256</v>
      </c>
      <c r="S2081" s="1011">
        <v>246698.14</v>
      </c>
    </row>
    <row r="2082" spans="1:19">
      <c r="A2082" s="1014" t="s">
        <v>2897</v>
      </c>
      <c r="B2082" s="1014" t="s">
        <v>1015</v>
      </c>
      <c r="C2082" s="1014" t="s">
        <v>2898</v>
      </c>
      <c r="D2082" s="1014" t="s">
        <v>1020</v>
      </c>
      <c r="E2082" s="1014" t="s">
        <v>1021</v>
      </c>
      <c r="F2082" s="1015">
        <v>39773</v>
      </c>
      <c r="G2082" s="1014" t="s">
        <v>284</v>
      </c>
      <c r="H2082" s="1010">
        <v>140000000</v>
      </c>
      <c r="I2082" s="1010">
        <v>0</v>
      </c>
      <c r="J2082" s="1010">
        <v>160365000</v>
      </c>
      <c r="K2082" s="1014" t="s">
        <v>1198</v>
      </c>
      <c r="L2082" s="1010"/>
      <c r="M2082" s="1010"/>
      <c r="N2082" s="1011"/>
      <c r="O2082" s="1010"/>
      <c r="P2082" s="1010"/>
      <c r="Q2082" s="1010"/>
      <c r="R2082" s="1010"/>
      <c r="S2082" s="1011"/>
    </row>
    <row r="2083" spans="1:19">
      <c r="A2083" s="1014" t="s">
        <v>2897</v>
      </c>
      <c r="B2083" s="1014" t="s">
        <v>283</v>
      </c>
      <c r="C2083" s="1014" t="s">
        <v>2898</v>
      </c>
      <c r="D2083" s="1014" t="s">
        <v>1020</v>
      </c>
      <c r="E2083" s="1014" t="s">
        <v>1021</v>
      </c>
      <c r="F2083" s="1015">
        <v>40813</v>
      </c>
      <c r="G2083" s="1014" t="s">
        <v>283</v>
      </c>
      <c r="H2083" s="1010"/>
      <c r="I2083" s="1010"/>
      <c r="J2083" s="1010"/>
      <c r="K2083" s="1014" t="s">
        <v>283</v>
      </c>
      <c r="L2083" s="1010">
        <v>140000000</v>
      </c>
      <c r="M2083" s="1010"/>
      <c r="N2083" s="1011">
        <v>140000</v>
      </c>
      <c r="O2083" s="1010">
        <v>1000</v>
      </c>
      <c r="P2083" s="1010"/>
      <c r="Q2083" s="1010"/>
      <c r="R2083" s="1010"/>
      <c r="S2083" s="1011"/>
    </row>
    <row r="2084" spans="1:19">
      <c r="A2084" s="1014" t="s">
        <v>2897</v>
      </c>
      <c r="B2084" s="1014" t="s">
        <v>283</v>
      </c>
      <c r="C2084" s="1014" t="s">
        <v>2898</v>
      </c>
      <c r="D2084" s="1014" t="s">
        <v>1020</v>
      </c>
      <c r="E2084" s="1014" t="s">
        <v>1021</v>
      </c>
      <c r="F2084" s="1015">
        <v>40870</v>
      </c>
      <c r="G2084" s="1014" t="s">
        <v>283</v>
      </c>
      <c r="H2084" s="1010"/>
      <c r="I2084" s="1010"/>
      <c r="J2084" s="1010"/>
      <c r="K2084" s="1014" t="s">
        <v>283</v>
      </c>
      <c r="L2084" s="1010"/>
      <c r="M2084" s="1010"/>
      <c r="N2084" s="1011"/>
      <c r="O2084" s="1010"/>
      <c r="P2084" s="1010"/>
      <c r="Q2084" s="1010"/>
      <c r="R2084" s="1010">
        <v>415000</v>
      </c>
      <c r="S2084" s="1011">
        <v>787107</v>
      </c>
    </row>
    <row r="2085" spans="1:19">
      <c r="A2085" s="1014" t="s">
        <v>2899</v>
      </c>
      <c r="B2085" s="1014" t="s">
        <v>2900</v>
      </c>
      <c r="C2085" s="1014" t="s">
        <v>2901</v>
      </c>
      <c r="D2085" s="1014" t="s">
        <v>2902</v>
      </c>
      <c r="E2085" s="1014" t="s">
        <v>6</v>
      </c>
      <c r="F2085" s="1015">
        <v>39805</v>
      </c>
      <c r="G2085" s="1014" t="s">
        <v>285</v>
      </c>
      <c r="H2085" s="1010">
        <v>7290000</v>
      </c>
      <c r="I2085" s="1010">
        <v>0</v>
      </c>
      <c r="J2085" s="1010">
        <v>554083</v>
      </c>
      <c r="K2085" s="1014" t="s">
        <v>1101</v>
      </c>
      <c r="L2085" s="1010"/>
      <c r="M2085" s="1010"/>
      <c r="N2085" s="1011"/>
      <c r="O2085" s="1010"/>
      <c r="P2085" s="1010"/>
      <c r="Q2085" s="1010"/>
      <c r="R2085" s="1010"/>
      <c r="S2085" s="1011"/>
    </row>
    <row r="2086" spans="1:19">
      <c r="A2086" s="1014" t="s">
        <v>2899</v>
      </c>
      <c r="B2086" s="1014" t="s">
        <v>283</v>
      </c>
      <c r="C2086" s="1014" t="s">
        <v>2901</v>
      </c>
      <c r="D2086" s="1014" t="s">
        <v>2902</v>
      </c>
      <c r="E2086" s="1014" t="s">
        <v>6</v>
      </c>
      <c r="F2086" s="1015">
        <v>41950</v>
      </c>
      <c r="G2086" s="1014" t="s">
        <v>283</v>
      </c>
      <c r="H2086" s="1010"/>
      <c r="I2086" s="1010"/>
      <c r="J2086" s="1010"/>
      <c r="K2086" s="1014" t="s">
        <v>283</v>
      </c>
      <c r="L2086" s="1010"/>
      <c r="M2086" s="1010"/>
      <c r="N2086" s="1011"/>
      <c r="O2086" s="1010"/>
      <c r="P2086" s="1010">
        <v>-7290000</v>
      </c>
      <c r="Q2086" s="1010"/>
      <c r="R2086" s="1010"/>
      <c r="S2086" s="1011"/>
    </row>
    <row r="2087" spans="1:19">
      <c r="A2087" s="1014" t="s">
        <v>2903</v>
      </c>
      <c r="B2087" s="1014" t="s">
        <v>1079</v>
      </c>
      <c r="C2087" s="1014" t="s">
        <v>2904</v>
      </c>
      <c r="D2087" s="1014" t="s">
        <v>2905</v>
      </c>
      <c r="E2087" s="1014" t="s">
        <v>89</v>
      </c>
      <c r="F2087" s="1015">
        <v>39805</v>
      </c>
      <c r="G2087" s="1014" t="s">
        <v>285</v>
      </c>
      <c r="H2087" s="1010">
        <v>6855000</v>
      </c>
      <c r="I2087" s="1010">
        <v>0</v>
      </c>
      <c r="J2087" s="1010">
        <v>13053910.869999999</v>
      </c>
      <c r="K2087" s="1014" t="s">
        <v>900</v>
      </c>
      <c r="L2087" s="1010"/>
      <c r="M2087" s="1010"/>
      <c r="N2087" s="1011"/>
      <c r="O2087" s="1010"/>
      <c r="P2087" s="1010"/>
      <c r="Q2087" s="1010"/>
      <c r="R2087" s="1010"/>
      <c r="S2087" s="1011"/>
    </row>
    <row r="2088" spans="1:19">
      <c r="A2088" s="1014" t="s">
        <v>2903</v>
      </c>
      <c r="B2088" s="1014" t="s">
        <v>283</v>
      </c>
      <c r="C2088" s="1014" t="s">
        <v>2904</v>
      </c>
      <c r="D2088" s="1014" t="s">
        <v>2905</v>
      </c>
      <c r="E2088" s="1014" t="s">
        <v>89</v>
      </c>
      <c r="F2088" s="1015">
        <v>40176</v>
      </c>
      <c r="G2088" s="1014" t="s">
        <v>283</v>
      </c>
      <c r="H2088" s="1010">
        <v>4567000</v>
      </c>
      <c r="I2088" s="1010"/>
      <c r="J2088" s="1010"/>
      <c r="K2088" s="1014" t="s">
        <v>283</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41221</v>
      </c>
      <c r="G2089" s="1014" t="s">
        <v>283</v>
      </c>
      <c r="H2089" s="1010"/>
      <c r="I2089" s="1010"/>
      <c r="J2089" s="1010"/>
      <c r="K2089" s="1014" t="s">
        <v>283</v>
      </c>
      <c r="L2089" s="1010">
        <v>1050524.72</v>
      </c>
      <c r="M2089" s="1010"/>
      <c r="N2089" s="1011">
        <v>1117</v>
      </c>
      <c r="O2089" s="1010">
        <v>940.487663</v>
      </c>
      <c r="P2089" s="1010">
        <v>-66475.28</v>
      </c>
      <c r="Q2089" s="1010"/>
      <c r="R2089" s="1010"/>
      <c r="S2089" s="1011"/>
    </row>
    <row r="2090" spans="1:19">
      <c r="A2090" s="1014" t="s">
        <v>2903</v>
      </c>
      <c r="B2090" s="1014" t="s">
        <v>283</v>
      </c>
      <c r="C2090" s="1014" t="s">
        <v>2904</v>
      </c>
      <c r="D2090" s="1014" t="s">
        <v>2905</v>
      </c>
      <c r="E2090" s="1014" t="s">
        <v>89</v>
      </c>
      <c r="F2090" s="1015">
        <v>41222</v>
      </c>
      <c r="G2090" s="1014" t="s">
        <v>283</v>
      </c>
      <c r="H2090" s="1010"/>
      <c r="I2090" s="1010"/>
      <c r="J2090" s="1010"/>
      <c r="K2090" s="1014" t="s">
        <v>283</v>
      </c>
      <c r="L2090" s="1010">
        <v>9673015.3699999992</v>
      </c>
      <c r="M2090" s="1010"/>
      <c r="N2090" s="1011">
        <v>10305</v>
      </c>
      <c r="O2090" s="1010">
        <v>938.67203900000004</v>
      </c>
      <c r="P2090" s="1010">
        <v>-631984.63</v>
      </c>
      <c r="Q2090" s="1010"/>
      <c r="R2090" s="1010">
        <v>335417.06</v>
      </c>
      <c r="S2090" s="1011">
        <v>343</v>
      </c>
    </row>
    <row r="2091" spans="1:19">
      <c r="A2091" s="1014" t="s">
        <v>2903</v>
      </c>
      <c r="B2091" s="1014" t="s">
        <v>283</v>
      </c>
      <c r="C2091" s="1014" t="s">
        <v>2904</v>
      </c>
      <c r="D2091" s="1014" t="s">
        <v>2905</v>
      </c>
      <c r="E2091" s="1014" t="s">
        <v>89</v>
      </c>
      <c r="F2091" s="1015">
        <v>41285</v>
      </c>
      <c r="G2091" s="1014" t="s">
        <v>283</v>
      </c>
      <c r="H2091" s="1010"/>
      <c r="I2091" s="1010"/>
      <c r="J2091" s="1010"/>
      <c r="K2091" s="1014" t="s">
        <v>283</v>
      </c>
      <c r="L2091" s="1010"/>
      <c r="M2091" s="1010">
        <v>-107235.41</v>
      </c>
      <c r="N2091" s="1011"/>
      <c r="O2091" s="1010"/>
      <c r="P2091" s="1010"/>
      <c r="Q2091" s="1010"/>
      <c r="R2091" s="1010"/>
      <c r="S2091" s="1011"/>
    </row>
    <row r="2092" spans="1:19">
      <c r="A2092" s="1014" t="s">
        <v>2906</v>
      </c>
      <c r="B2092" s="1014" t="s">
        <v>2907</v>
      </c>
      <c r="C2092" s="1014" t="s">
        <v>2908</v>
      </c>
      <c r="D2092" s="1014" t="s">
        <v>2909</v>
      </c>
      <c r="E2092" s="1014" t="s">
        <v>1234</v>
      </c>
      <c r="F2092" s="1015">
        <v>39948</v>
      </c>
      <c r="G2092" s="1014" t="s">
        <v>285</v>
      </c>
      <c r="H2092" s="1010">
        <v>4700000</v>
      </c>
      <c r="I2092" s="1010">
        <v>0</v>
      </c>
      <c r="J2092" s="1010">
        <v>5842197.9199999999</v>
      </c>
      <c r="K2092" s="1014" t="s">
        <v>1198</v>
      </c>
      <c r="L2092" s="1010"/>
      <c r="M2092" s="1010"/>
      <c r="N2092" s="1011"/>
      <c r="O2092" s="1010"/>
      <c r="P2092" s="1010"/>
      <c r="Q2092" s="1010"/>
      <c r="R2092" s="1010"/>
      <c r="S2092" s="1011"/>
    </row>
    <row r="2093" spans="1:19">
      <c r="A2093" s="1014" t="s">
        <v>2906</v>
      </c>
      <c r="B2093" s="1014" t="s">
        <v>283</v>
      </c>
      <c r="C2093" s="1014" t="s">
        <v>2908</v>
      </c>
      <c r="D2093" s="1014" t="s">
        <v>2909</v>
      </c>
      <c r="E2093" s="1014" t="s">
        <v>1234</v>
      </c>
      <c r="F2093" s="1015">
        <v>41243</v>
      </c>
      <c r="G2093" s="1014" t="s">
        <v>283</v>
      </c>
      <c r="H2093" s="1010"/>
      <c r="I2093" s="1010"/>
      <c r="J2093" s="1010"/>
      <c r="K2093" s="1014" t="s">
        <v>283</v>
      </c>
      <c r="L2093" s="1010">
        <v>4700000</v>
      </c>
      <c r="M2093" s="1010"/>
      <c r="N2093" s="1011">
        <v>4700</v>
      </c>
      <c r="O2093" s="1010">
        <v>1000</v>
      </c>
      <c r="P2093" s="1010"/>
      <c r="Q2093" s="1010"/>
      <c r="R2093" s="1010">
        <v>235000</v>
      </c>
      <c r="S2093" s="1011">
        <v>235</v>
      </c>
    </row>
    <row r="2094" spans="1:19">
      <c r="A2094" s="1014" t="s">
        <v>2910</v>
      </c>
      <c r="B2094" s="1014" t="s">
        <v>926</v>
      </c>
      <c r="C2094" s="1014" t="s">
        <v>2911</v>
      </c>
      <c r="D2094" s="1014" t="s">
        <v>2559</v>
      </c>
      <c r="E2094" s="1014" t="s">
        <v>42</v>
      </c>
      <c r="F2094" s="1015">
        <v>39864</v>
      </c>
      <c r="G2094" s="1014" t="s">
        <v>285</v>
      </c>
      <c r="H2094" s="1010">
        <v>16800000</v>
      </c>
      <c r="I2094" s="1010">
        <v>0</v>
      </c>
      <c r="J2094" s="1010">
        <v>20275427.100000001</v>
      </c>
      <c r="K2094" s="1014" t="s">
        <v>900</v>
      </c>
      <c r="L2094" s="1010"/>
      <c r="M2094" s="1010"/>
      <c r="N2094" s="1011"/>
      <c r="O2094" s="1010"/>
      <c r="P2094" s="1010"/>
      <c r="Q2094" s="1010"/>
      <c r="R2094" s="1010"/>
      <c r="S2094" s="1011"/>
    </row>
    <row r="2095" spans="1:19">
      <c r="A2095" s="1014" t="s">
        <v>2910</v>
      </c>
      <c r="B2095" s="1014" t="s">
        <v>283</v>
      </c>
      <c r="C2095" s="1014" t="s">
        <v>2911</v>
      </c>
      <c r="D2095" s="1014" t="s">
        <v>2559</v>
      </c>
      <c r="E2095" s="1014" t="s">
        <v>42</v>
      </c>
      <c r="F2095" s="1015">
        <v>41821</v>
      </c>
      <c r="G2095" s="1014" t="s">
        <v>283</v>
      </c>
      <c r="H2095" s="1010"/>
      <c r="I2095" s="1010"/>
      <c r="J2095" s="1010"/>
      <c r="K2095" s="1014" t="s">
        <v>283</v>
      </c>
      <c r="L2095" s="1010">
        <v>1300000</v>
      </c>
      <c r="M2095" s="1010"/>
      <c r="N2095" s="1011">
        <v>1300</v>
      </c>
      <c r="O2095" s="1010">
        <v>1063.21</v>
      </c>
      <c r="P2095" s="1010"/>
      <c r="Q2095" s="1010">
        <v>82173</v>
      </c>
      <c r="R2095" s="1010"/>
      <c r="S2095" s="1011"/>
    </row>
    <row r="2096" spans="1:19">
      <c r="A2096" s="1014" t="s">
        <v>2910</v>
      </c>
      <c r="B2096" s="1014" t="s">
        <v>283</v>
      </c>
      <c r="C2096" s="1014" t="s">
        <v>2911</v>
      </c>
      <c r="D2096" s="1014" t="s">
        <v>2559</v>
      </c>
      <c r="E2096" s="1014" t="s">
        <v>42</v>
      </c>
      <c r="F2096" s="1015">
        <v>41822</v>
      </c>
      <c r="G2096" s="1014" t="s">
        <v>283</v>
      </c>
      <c r="H2096" s="1010"/>
      <c r="I2096" s="1010"/>
      <c r="J2096" s="1010"/>
      <c r="K2096" s="1014" t="s">
        <v>283</v>
      </c>
      <c r="L2096" s="1010">
        <v>15500000</v>
      </c>
      <c r="M2096" s="1010"/>
      <c r="N2096" s="1011">
        <v>15500</v>
      </c>
      <c r="O2096" s="1010">
        <v>1063.21</v>
      </c>
      <c r="P2096" s="1010"/>
      <c r="Q2096" s="1010">
        <v>979755</v>
      </c>
      <c r="R2096" s="1010">
        <v>1002535.38</v>
      </c>
      <c r="S2096" s="1011">
        <v>840</v>
      </c>
    </row>
    <row r="2097" spans="1:19">
      <c r="A2097" s="1014" t="s">
        <v>2910</v>
      </c>
      <c r="B2097" s="1014" t="s">
        <v>283</v>
      </c>
      <c r="C2097" s="1014" t="s">
        <v>2911</v>
      </c>
      <c r="D2097" s="1014" t="s">
        <v>2559</v>
      </c>
      <c r="E2097" s="1014" t="s">
        <v>42</v>
      </c>
      <c r="F2097" s="1015">
        <v>41908</v>
      </c>
      <c r="G2097" s="1014" t="s">
        <v>283</v>
      </c>
      <c r="H2097" s="1010"/>
      <c r="I2097" s="1010"/>
      <c r="J2097" s="1010"/>
      <c r="K2097" s="1014" t="s">
        <v>283</v>
      </c>
      <c r="L2097" s="1010"/>
      <c r="M2097" s="1010">
        <v>-178619.28</v>
      </c>
      <c r="N2097" s="1011"/>
      <c r="O2097" s="1010"/>
      <c r="P2097" s="1010"/>
      <c r="Q2097" s="1010"/>
      <c r="R2097" s="1010"/>
      <c r="S2097" s="1011"/>
    </row>
    <row r="2098" spans="1:19">
      <c r="A2098" s="1014" t="s">
        <v>2912</v>
      </c>
      <c r="B2098" s="1014"/>
      <c r="C2098" s="1014" t="s">
        <v>2913</v>
      </c>
      <c r="D2098" s="1014" t="s">
        <v>1721</v>
      </c>
      <c r="E2098" s="1014" t="s">
        <v>52</v>
      </c>
      <c r="F2098" s="1015">
        <v>39801</v>
      </c>
      <c r="G2098" s="1014" t="s">
        <v>284</v>
      </c>
      <c r="H2098" s="1010">
        <v>300000000</v>
      </c>
      <c r="I2098" s="1010">
        <v>0</v>
      </c>
      <c r="J2098" s="1010">
        <v>343733333.32999998</v>
      </c>
      <c r="K2098" s="1014" t="s">
        <v>1198</v>
      </c>
      <c r="L2098" s="1010"/>
      <c r="M2098" s="1010"/>
      <c r="N2098" s="1011"/>
      <c r="O2098" s="1010"/>
      <c r="P2098" s="1010"/>
      <c r="Q2098" s="1010"/>
      <c r="R2098" s="1010"/>
      <c r="S2098" s="1011"/>
    </row>
    <row r="2099" spans="1:19">
      <c r="A2099" s="1014" t="s">
        <v>2912</v>
      </c>
      <c r="B2099" s="1014" t="s">
        <v>283</v>
      </c>
      <c r="C2099" s="1014" t="s">
        <v>2913</v>
      </c>
      <c r="D2099" s="1014" t="s">
        <v>1721</v>
      </c>
      <c r="E2099" s="1014" t="s">
        <v>52</v>
      </c>
      <c r="F2099" s="1015">
        <v>40697</v>
      </c>
      <c r="G2099" s="1014" t="s">
        <v>283</v>
      </c>
      <c r="H2099" s="1010"/>
      <c r="I2099" s="1010"/>
      <c r="J2099" s="1010"/>
      <c r="K2099" s="1014" t="s">
        <v>283</v>
      </c>
      <c r="L2099" s="1010">
        <v>300000000</v>
      </c>
      <c r="M2099" s="1010"/>
      <c r="N2099" s="1011">
        <v>300000</v>
      </c>
      <c r="O2099" s="1010">
        <v>1000</v>
      </c>
      <c r="P2099" s="1010"/>
      <c r="Q2099" s="1010"/>
      <c r="R2099" s="1010">
        <v>6900000</v>
      </c>
      <c r="S2099" s="1011">
        <v>2631579</v>
      </c>
    </row>
    <row r="2100" spans="1:19">
      <c r="A2100" s="1014" t="s">
        <v>2914</v>
      </c>
      <c r="B2100" s="1014" t="s">
        <v>858</v>
      </c>
      <c r="C2100" s="1014" t="s">
        <v>2915</v>
      </c>
      <c r="D2100" s="1014" t="s">
        <v>2693</v>
      </c>
      <c r="E2100" s="1014" t="s">
        <v>289</v>
      </c>
      <c r="F2100" s="1015">
        <v>39794</v>
      </c>
      <c r="G2100" s="1014" t="s">
        <v>284</v>
      </c>
      <c r="H2100" s="1010">
        <v>330000000</v>
      </c>
      <c r="I2100" s="1010">
        <v>0</v>
      </c>
      <c r="J2100" s="1010">
        <v>369920833.32999998</v>
      </c>
      <c r="K2100" s="1014" t="s">
        <v>879</v>
      </c>
      <c r="L2100" s="1010"/>
      <c r="M2100" s="1010"/>
      <c r="N2100" s="1011"/>
      <c r="O2100" s="1010"/>
      <c r="P2100" s="1010"/>
      <c r="Q2100" s="1010"/>
      <c r="R2100" s="1010"/>
      <c r="S2100" s="1011"/>
    </row>
    <row r="2101" spans="1:19">
      <c r="A2101" s="1014" t="s">
        <v>2914</v>
      </c>
      <c r="B2101" s="1014" t="s">
        <v>283</v>
      </c>
      <c r="C2101" s="1014" t="s">
        <v>2915</v>
      </c>
      <c r="D2101" s="1014" t="s">
        <v>2693</v>
      </c>
      <c r="E2101" s="1014" t="s">
        <v>289</v>
      </c>
      <c r="F2101" s="1015">
        <v>40676</v>
      </c>
      <c r="G2101" s="1014" t="s">
        <v>283</v>
      </c>
      <c r="H2101" s="1010"/>
      <c r="I2101" s="1010"/>
      <c r="J2101" s="1010"/>
      <c r="K2101" s="1014" t="s">
        <v>283</v>
      </c>
      <c r="L2101" s="1010">
        <v>330000000</v>
      </c>
      <c r="M2101" s="1010"/>
      <c r="N2101" s="1011">
        <v>330000</v>
      </c>
      <c r="O2101" s="1010">
        <v>1000</v>
      </c>
      <c r="P2101" s="1010"/>
      <c r="Q2101" s="1010"/>
      <c r="R2101" s="1010"/>
      <c r="S2101" s="1011"/>
    </row>
    <row r="2102" spans="1:19">
      <c r="A2102" s="1014" t="s">
        <v>2916</v>
      </c>
      <c r="B2102" s="1014"/>
      <c r="C2102" s="1014" t="s">
        <v>2917</v>
      </c>
      <c r="D2102" s="1014" t="s">
        <v>883</v>
      </c>
      <c r="E2102" s="1014" t="s">
        <v>6</v>
      </c>
      <c r="F2102" s="1015">
        <v>39794</v>
      </c>
      <c r="G2102" s="1014" t="s">
        <v>284</v>
      </c>
      <c r="H2102" s="1010">
        <v>62158000</v>
      </c>
      <c r="I2102" s="1010">
        <v>0</v>
      </c>
      <c r="J2102" s="1010">
        <v>68809170.519999996</v>
      </c>
      <c r="K2102" s="1014" t="s">
        <v>900</v>
      </c>
      <c r="L2102" s="1010"/>
      <c r="M2102" s="1010"/>
      <c r="N2102" s="1011"/>
      <c r="O2102" s="1010"/>
      <c r="P2102" s="1010"/>
      <c r="Q2102" s="1010"/>
      <c r="R2102" s="1010"/>
      <c r="S2102" s="1011"/>
    </row>
    <row r="2103" spans="1:19">
      <c r="A2103" s="1014" t="s">
        <v>2916</v>
      </c>
      <c r="B2103" s="1014" t="s">
        <v>283</v>
      </c>
      <c r="C2103" s="1014" t="s">
        <v>2917</v>
      </c>
      <c r="D2103" s="1014" t="s">
        <v>883</v>
      </c>
      <c r="E2103" s="1014" t="s">
        <v>6</v>
      </c>
      <c r="F2103" s="1015">
        <v>41002</v>
      </c>
      <c r="G2103" s="1014" t="s">
        <v>283</v>
      </c>
      <c r="H2103" s="1010"/>
      <c r="I2103" s="1010"/>
      <c r="J2103" s="1010"/>
      <c r="K2103" s="1014" t="s">
        <v>283</v>
      </c>
      <c r="L2103" s="1010">
        <v>58646694.579999998</v>
      </c>
      <c r="M2103" s="1010">
        <v>-879700.42</v>
      </c>
      <c r="N2103" s="1011">
        <v>62158</v>
      </c>
      <c r="O2103" s="1010">
        <v>943.51</v>
      </c>
      <c r="P2103" s="1010">
        <v>-3511305.42</v>
      </c>
      <c r="Q2103" s="1010"/>
      <c r="R2103" s="1010"/>
      <c r="S2103" s="1011"/>
    </row>
    <row r="2104" spans="1:19">
      <c r="A2104" s="1014" t="s">
        <v>2916</v>
      </c>
      <c r="B2104" s="1014" t="s">
        <v>283</v>
      </c>
      <c r="C2104" s="1014" t="s">
        <v>2917</v>
      </c>
      <c r="D2104" s="1014" t="s">
        <v>883</v>
      </c>
      <c r="E2104" s="1014" t="s">
        <v>6</v>
      </c>
      <c r="F2104" s="1015">
        <v>41080</v>
      </c>
      <c r="G2104" s="1014" t="s">
        <v>283</v>
      </c>
      <c r="H2104" s="1010"/>
      <c r="I2104" s="1010"/>
      <c r="J2104" s="1010"/>
      <c r="K2104" s="1014" t="s">
        <v>283</v>
      </c>
      <c r="L2104" s="1010"/>
      <c r="M2104" s="1010"/>
      <c r="N2104" s="1011"/>
      <c r="O2104" s="1010"/>
      <c r="P2104" s="1010"/>
      <c r="Q2104" s="1010"/>
      <c r="R2104" s="1010">
        <v>760000</v>
      </c>
      <c r="S2104" s="1011">
        <v>949460</v>
      </c>
    </row>
    <row r="2105" spans="1:19">
      <c r="A2105" s="1014" t="s">
        <v>2918</v>
      </c>
      <c r="B2105" s="1014" t="s">
        <v>858</v>
      </c>
      <c r="C2105" s="1014" t="s">
        <v>2919</v>
      </c>
      <c r="D2105" s="1014" t="s">
        <v>2920</v>
      </c>
      <c r="E2105" s="1014" t="s">
        <v>89</v>
      </c>
      <c r="F2105" s="1015">
        <v>39801</v>
      </c>
      <c r="G2105" s="1014" t="s">
        <v>284</v>
      </c>
      <c r="H2105" s="1010">
        <v>250000000</v>
      </c>
      <c r="I2105" s="1010">
        <v>0</v>
      </c>
      <c r="J2105" s="1010">
        <v>300704730.81</v>
      </c>
      <c r="K2105" s="1014" t="s">
        <v>1198</v>
      </c>
      <c r="L2105" s="1010"/>
      <c r="M2105" s="1010"/>
      <c r="N2105" s="1011"/>
      <c r="O2105" s="1010"/>
      <c r="P2105" s="1010"/>
      <c r="Q2105" s="1010"/>
      <c r="R2105" s="1010"/>
      <c r="S2105" s="1011"/>
    </row>
    <row r="2106" spans="1:19">
      <c r="A2106" s="1014" t="s">
        <v>2918</v>
      </c>
      <c r="B2106" s="1014" t="s">
        <v>283</v>
      </c>
      <c r="C2106" s="1014" t="s">
        <v>2919</v>
      </c>
      <c r="D2106" s="1014" t="s">
        <v>2920</v>
      </c>
      <c r="E2106" s="1014" t="s">
        <v>89</v>
      </c>
      <c r="F2106" s="1015">
        <v>40534</v>
      </c>
      <c r="G2106" s="1014" t="s">
        <v>283</v>
      </c>
      <c r="H2106" s="1010"/>
      <c r="I2106" s="1010"/>
      <c r="J2106" s="1010"/>
      <c r="K2106" s="1014" t="s">
        <v>283</v>
      </c>
      <c r="L2106" s="1010">
        <v>250000000</v>
      </c>
      <c r="M2106" s="1010"/>
      <c r="N2106" s="1011">
        <v>250000</v>
      </c>
      <c r="O2106" s="1010">
        <v>1000</v>
      </c>
      <c r="P2106" s="1010"/>
      <c r="Q2106" s="1010"/>
      <c r="R2106" s="1010"/>
      <c r="S2106" s="1011"/>
    </row>
    <row r="2107" spans="1:19">
      <c r="A2107" s="1014" t="s">
        <v>2918</v>
      </c>
      <c r="B2107" s="1014" t="s">
        <v>283</v>
      </c>
      <c r="C2107" s="1014" t="s">
        <v>2919</v>
      </c>
      <c r="D2107" s="1014" t="s">
        <v>2920</v>
      </c>
      <c r="E2107" s="1014" t="s">
        <v>89</v>
      </c>
      <c r="F2107" s="1015">
        <v>40588</v>
      </c>
      <c r="G2107" s="1014" t="s">
        <v>283</v>
      </c>
      <c r="H2107" s="1010"/>
      <c r="I2107" s="1010"/>
      <c r="J2107" s="1010"/>
      <c r="K2107" s="1014" t="s">
        <v>283</v>
      </c>
      <c r="L2107" s="1010"/>
      <c r="M2107" s="1010"/>
      <c r="N2107" s="1011"/>
      <c r="O2107" s="1010"/>
      <c r="P2107" s="1010"/>
      <c r="Q2107" s="1010"/>
      <c r="R2107" s="1010">
        <v>25600564.149999999</v>
      </c>
      <c r="S2107" s="1011">
        <v>1643295</v>
      </c>
    </row>
    <row r="2108" spans="1:19">
      <c r="A2108" s="1014" t="s">
        <v>2921</v>
      </c>
      <c r="B2108" s="1014" t="s">
        <v>907</v>
      </c>
      <c r="C2108" s="1014" t="s">
        <v>2922</v>
      </c>
      <c r="D2108" s="1014" t="s">
        <v>2923</v>
      </c>
      <c r="E2108" s="1014" t="s">
        <v>15</v>
      </c>
      <c r="F2108" s="1015">
        <v>39948</v>
      </c>
      <c r="G2108" s="1014" t="s">
        <v>285</v>
      </c>
      <c r="H2108" s="1010">
        <v>2720000</v>
      </c>
      <c r="I2108" s="1010">
        <v>0</v>
      </c>
      <c r="J2108" s="1010">
        <v>2780391.21</v>
      </c>
      <c r="K2108" s="1014" t="s">
        <v>900</v>
      </c>
      <c r="L2108" s="1010"/>
      <c r="M2108" s="1010"/>
      <c r="N2108" s="1011"/>
      <c r="O2108" s="1010"/>
      <c r="P2108" s="1010"/>
      <c r="Q2108" s="1010"/>
      <c r="R2108" s="1010"/>
      <c r="S2108" s="1011"/>
    </row>
    <row r="2109" spans="1:19">
      <c r="A2109" s="1014" t="s">
        <v>2921</v>
      </c>
      <c r="B2109" s="1014" t="s">
        <v>283</v>
      </c>
      <c r="C2109" s="1014" t="s">
        <v>2922</v>
      </c>
      <c r="D2109" s="1014" t="s">
        <v>2923</v>
      </c>
      <c r="E2109" s="1014" t="s">
        <v>15</v>
      </c>
      <c r="F2109" s="1015">
        <v>41449</v>
      </c>
      <c r="G2109" s="1014" t="s">
        <v>283</v>
      </c>
      <c r="H2109" s="1010"/>
      <c r="I2109" s="1010"/>
      <c r="J2109" s="1010"/>
      <c r="K2109" s="1014" t="s">
        <v>283</v>
      </c>
      <c r="L2109" s="1010">
        <v>2343851.2000000002</v>
      </c>
      <c r="M2109" s="1010"/>
      <c r="N2109" s="1011">
        <v>2720</v>
      </c>
      <c r="O2109" s="1010">
        <v>861.71</v>
      </c>
      <c r="P2109" s="1010">
        <v>-376148.8</v>
      </c>
      <c r="Q2109" s="1010"/>
      <c r="R2109" s="1010">
        <v>90940</v>
      </c>
      <c r="S2109" s="1011">
        <v>136</v>
      </c>
    </row>
    <row r="2110" spans="1:19">
      <c r="A2110" s="1014" t="s">
        <v>2921</v>
      </c>
      <c r="B2110" s="1014" t="s">
        <v>283</v>
      </c>
      <c r="C2110" s="1014" t="s">
        <v>2922</v>
      </c>
      <c r="D2110" s="1014" t="s">
        <v>2923</v>
      </c>
      <c r="E2110" s="1014" t="s">
        <v>15</v>
      </c>
      <c r="F2110" s="1015">
        <v>41481</v>
      </c>
      <c r="G2110" s="1014" t="s">
        <v>283</v>
      </c>
      <c r="H2110" s="1010"/>
      <c r="I2110" s="1010"/>
      <c r="J2110" s="1010"/>
      <c r="K2110" s="1014" t="s">
        <v>283</v>
      </c>
      <c r="L2110" s="1010"/>
      <c r="M2110" s="1010">
        <v>-24999.99</v>
      </c>
      <c r="N2110" s="1011"/>
      <c r="O2110" s="1010"/>
      <c r="P2110" s="1010"/>
      <c r="Q2110" s="1010"/>
      <c r="R2110" s="1010"/>
      <c r="S2110" s="1011"/>
    </row>
    <row r="2111" spans="1:19">
      <c r="A2111" s="1014" t="s">
        <v>2924</v>
      </c>
      <c r="B2111" s="1014"/>
      <c r="C2111" s="1014" t="s">
        <v>2925</v>
      </c>
      <c r="D2111" s="1014" t="s">
        <v>2693</v>
      </c>
      <c r="E2111" s="1014" t="s">
        <v>289</v>
      </c>
      <c r="F2111" s="1015">
        <v>39836</v>
      </c>
      <c r="G2111" s="1014" t="s">
        <v>284</v>
      </c>
      <c r="H2111" s="1010">
        <v>52625000</v>
      </c>
      <c r="I2111" s="1010">
        <v>0</v>
      </c>
      <c r="J2111" s="1010">
        <v>57640856.640000001</v>
      </c>
      <c r="K2111" s="1014" t="s">
        <v>900</v>
      </c>
      <c r="L2111" s="1010"/>
      <c r="M2111" s="1010"/>
      <c r="N2111" s="1011"/>
      <c r="O2111" s="1010"/>
      <c r="P2111" s="1010"/>
      <c r="Q2111" s="1010"/>
      <c r="R2111" s="1010"/>
      <c r="S2111" s="1011"/>
    </row>
    <row r="2112" spans="1:19">
      <c r="A2112" s="1014" t="s">
        <v>2924</v>
      </c>
      <c r="B2112" s="1014" t="s">
        <v>283</v>
      </c>
      <c r="C2112" s="1014" t="s">
        <v>2925</v>
      </c>
      <c r="D2112" s="1014" t="s">
        <v>2693</v>
      </c>
      <c r="E2112" s="1014" t="s">
        <v>289</v>
      </c>
      <c r="F2112" s="1015">
        <v>41002</v>
      </c>
      <c r="G2112" s="1014" t="s">
        <v>283</v>
      </c>
      <c r="H2112" s="1010"/>
      <c r="I2112" s="1010"/>
      <c r="J2112" s="1010"/>
      <c r="K2112" s="1014" t="s">
        <v>283</v>
      </c>
      <c r="L2112" s="1010">
        <v>48157663.75</v>
      </c>
      <c r="M2112" s="1010">
        <v>-722364.96</v>
      </c>
      <c r="N2112" s="1011">
        <v>52625</v>
      </c>
      <c r="O2112" s="1010">
        <v>915.11</v>
      </c>
      <c r="P2112" s="1010">
        <v>-4467336.25</v>
      </c>
      <c r="Q2112" s="1010"/>
      <c r="R2112" s="1010"/>
      <c r="S2112" s="1011"/>
    </row>
    <row r="2113" spans="1:19">
      <c r="A2113" s="1014" t="s">
        <v>2924</v>
      </c>
      <c r="B2113" s="1014" t="s">
        <v>283</v>
      </c>
      <c r="C2113" s="1014" t="s">
        <v>2925</v>
      </c>
      <c r="D2113" s="1014" t="s">
        <v>2693</v>
      </c>
      <c r="E2113" s="1014" t="s">
        <v>289</v>
      </c>
      <c r="F2113" s="1015">
        <v>41164</v>
      </c>
      <c r="G2113" s="1014" t="s">
        <v>283</v>
      </c>
      <c r="H2113" s="1010"/>
      <c r="I2113" s="1010"/>
      <c r="J2113" s="1010"/>
      <c r="K2113" s="1014" t="s">
        <v>283</v>
      </c>
      <c r="L2113" s="1010"/>
      <c r="M2113" s="1010"/>
      <c r="N2113" s="1011"/>
      <c r="O2113" s="1010"/>
      <c r="P2113" s="1010"/>
      <c r="Q2113" s="1010"/>
      <c r="R2113" s="1010">
        <v>1800000</v>
      </c>
      <c r="S2113" s="1011">
        <v>175105</v>
      </c>
    </row>
    <row r="2114" spans="1:19">
      <c r="A2114" s="1014" t="s">
        <v>2926</v>
      </c>
      <c r="B2114" s="1014"/>
      <c r="C2114" s="1014" t="s">
        <v>2927</v>
      </c>
      <c r="D2114" s="1014" t="s">
        <v>2928</v>
      </c>
      <c r="E2114" s="1014" t="s">
        <v>105</v>
      </c>
      <c r="F2114" s="1015">
        <v>39829</v>
      </c>
      <c r="G2114" s="1014" t="s">
        <v>284</v>
      </c>
      <c r="H2114" s="1010">
        <v>36000000</v>
      </c>
      <c r="I2114" s="1010">
        <v>0</v>
      </c>
      <c r="J2114" s="1010">
        <v>52383419.850000001</v>
      </c>
      <c r="K2114" s="1014" t="s">
        <v>900</v>
      </c>
      <c r="L2114" s="1010"/>
      <c r="M2114" s="1010"/>
      <c r="N2114" s="1011"/>
      <c r="O2114" s="1010"/>
      <c r="P2114" s="1010"/>
      <c r="Q2114" s="1010"/>
      <c r="R2114" s="1010"/>
      <c r="S2114" s="1011"/>
    </row>
    <row r="2115" spans="1:19">
      <c r="A2115" s="1014" t="s">
        <v>2926</v>
      </c>
      <c r="B2115" s="1014" t="s">
        <v>283</v>
      </c>
      <c r="C2115" s="1014" t="s">
        <v>2927</v>
      </c>
      <c r="D2115" s="1014" t="s">
        <v>2928</v>
      </c>
      <c r="E2115" s="1014" t="s">
        <v>105</v>
      </c>
      <c r="F2115" s="1015">
        <v>40018</v>
      </c>
      <c r="G2115" s="1014" t="s">
        <v>283</v>
      </c>
      <c r="H2115" s="1010">
        <v>13312000</v>
      </c>
      <c r="I2115" s="1010"/>
      <c r="J2115" s="1010"/>
      <c r="K2115" s="1014" t="s">
        <v>283</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41170</v>
      </c>
      <c r="G2116" s="1014" t="s">
        <v>283</v>
      </c>
      <c r="H2116" s="1010"/>
      <c r="I2116" s="1010"/>
      <c r="J2116" s="1010"/>
      <c r="K2116" s="1014" t="s">
        <v>283</v>
      </c>
      <c r="L2116" s="1010">
        <v>44149056</v>
      </c>
      <c r="M2116" s="1010">
        <v>-662235.84</v>
      </c>
      <c r="N2116" s="1011">
        <v>49312</v>
      </c>
      <c r="O2116" s="1010">
        <v>895.30045399999995</v>
      </c>
      <c r="P2116" s="1010">
        <v>-5162944</v>
      </c>
      <c r="Q2116" s="1010"/>
      <c r="R2116" s="1010"/>
      <c r="S2116" s="1011"/>
    </row>
    <row r="2117" spans="1:19">
      <c r="A2117" s="1014" t="s">
        <v>2926</v>
      </c>
      <c r="B2117" s="1014" t="s">
        <v>283</v>
      </c>
      <c r="C2117" s="1014" t="s">
        <v>2927</v>
      </c>
      <c r="D2117" s="1014" t="s">
        <v>2928</v>
      </c>
      <c r="E2117" s="1014" t="s">
        <v>105</v>
      </c>
      <c r="F2117" s="1015">
        <v>41435</v>
      </c>
      <c r="G2117" s="1014" t="s">
        <v>283</v>
      </c>
      <c r="H2117" s="1010"/>
      <c r="I2117" s="1010"/>
      <c r="J2117" s="1010"/>
      <c r="K2117" s="1014" t="s">
        <v>283</v>
      </c>
      <c r="L2117" s="1010"/>
      <c r="M2117" s="1010"/>
      <c r="N2117" s="1011"/>
      <c r="O2117" s="1010"/>
      <c r="P2117" s="1010"/>
      <c r="Q2117" s="1010"/>
      <c r="R2117" s="1010">
        <v>55677</v>
      </c>
      <c r="S2117" s="1011">
        <v>91178</v>
      </c>
    </row>
    <row r="2118" spans="1:19">
      <c r="A2118" s="1014" t="s">
        <v>2926</v>
      </c>
      <c r="B2118" s="1014" t="s">
        <v>283</v>
      </c>
      <c r="C2118" s="1014" t="s">
        <v>2927</v>
      </c>
      <c r="D2118" s="1014" t="s">
        <v>2928</v>
      </c>
      <c r="E2118" s="1014" t="s">
        <v>105</v>
      </c>
      <c r="F2118" s="1015">
        <v>41436</v>
      </c>
      <c r="G2118" s="1014" t="s">
        <v>283</v>
      </c>
      <c r="H2118" s="1010"/>
      <c r="I2118" s="1010"/>
      <c r="J2118" s="1010"/>
      <c r="K2118" s="1014" t="s">
        <v>283</v>
      </c>
      <c r="L2118" s="1010"/>
      <c r="M2118" s="1010"/>
      <c r="N2118" s="1011"/>
      <c r="O2118" s="1010"/>
      <c r="P2118" s="1010"/>
      <c r="Q2118" s="1010"/>
      <c r="R2118" s="1010">
        <v>20000</v>
      </c>
      <c r="S2118" s="1011">
        <v>128663.33</v>
      </c>
    </row>
    <row r="2119" spans="1:19">
      <c r="A2119" s="1014" t="s">
        <v>2929</v>
      </c>
      <c r="B2119" s="1014" t="s">
        <v>935</v>
      </c>
      <c r="C2119" s="1014" t="s">
        <v>2930</v>
      </c>
      <c r="D2119" s="1014" t="s">
        <v>1346</v>
      </c>
      <c r="E2119" s="1014" t="s">
        <v>239</v>
      </c>
      <c r="F2119" s="1015">
        <v>39927</v>
      </c>
      <c r="G2119" s="1014" t="s">
        <v>285</v>
      </c>
      <c r="H2119" s="1010">
        <v>4871000</v>
      </c>
      <c r="I2119" s="1010">
        <v>0</v>
      </c>
      <c r="J2119" s="1010">
        <v>5705022.1399999997</v>
      </c>
      <c r="K2119" s="1014" t="s">
        <v>1198</v>
      </c>
      <c r="L2119" s="1010"/>
      <c r="M2119" s="1010"/>
      <c r="N2119" s="1011"/>
      <c r="O2119" s="1010"/>
      <c r="P2119" s="1010"/>
      <c r="Q2119" s="1010"/>
      <c r="R2119" s="1010"/>
      <c r="S2119" s="1011"/>
    </row>
    <row r="2120" spans="1:19">
      <c r="A2120" s="1014" t="s">
        <v>2929</v>
      </c>
      <c r="B2120" s="1014" t="s">
        <v>283</v>
      </c>
      <c r="C2120" s="1014" t="s">
        <v>2930</v>
      </c>
      <c r="D2120" s="1014" t="s">
        <v>1346</v>
      </c>
      <c r="E2120" s="1014" t="s">
        <v>239</v>
      </c>
      <c r="F2120" s="1015">
        <v>40738</v>
      </c>
      <c r="G2120" s="1014" t="s">
        <v>283</v>
      </c>
      <c r="H2120" s="1010"/>
      <c r="I2120" s="1010"/>
      <c r="J2120" s="1010"/>
      <c r="K2120" s="1014" t="s">
        <v>283</v>
      </c>
      <c r="L2120" s="1010">
        <v>4871000</v>
      </c>
      <c r="M2120" s="1010"/>
      <c r="N2120" s="1011">
        <v>4871</v>
      </c>
      <c r="O2120" s="1010">
        <v>1000</v>
      </c>
      <c r="P2120" s="1010"/>
      <c r="Q2120" s="1010"/>
      <c r="R2120" s="1010">
        <v>244000</v>
      </c>
      <c r="S2120" s="1011">
        <v>244</v>
      </c>
    </row>
    <row r="2121" spans="1:19">
      <c r="A2121" s="1014" t="s">
        <v>2931</v>
      </c>
      <c r="B2121" s="1014" t="s">
        <v>858</v>
      </c>
      <c r="C2121" s="1014" t="s">
        <v>2932</v>
      </c>
      <c r="D2121" s="1014" t="s">
        <v>2129</v>
      </c>
      <c r="E2121" s="1014" t="s">
        <v>1151</v>
      </c>
      <c r="F2121" s="1015">
        <v>39766</v>
      </c>
      <c r="G2121" s="1014" t="s">
        <v>284</v>
      </c>
      <c r="H2121" s="1010">
        <v>1400000000</v>
      </c>
      <c r="I2121" s="1010">
        <v>0</v>
      </c>
      <c r="J2121" s="1010">
        <v>1661027529.6199999</v>
      </c>
      <c r="K2121" s="1014" t="s">
        <v>1198</v>
      </c>
      <c r="L2121" s="1010"/>
      <c r="M2121" s="1010"/>
      <c r="N2121" s="1011"/>
      <c r="O2121" s="1010"/>
      <c r="P2121" s="1010"/>
      <c r="Q2121" s="1010"/>
      <c r="R2121" s="1010"/>
      <c r="S2121" s="1011"/>
    </row>
    <row r="2122" spans="1:19">
      <c r="A2122" s="1014" t="s">
        <v>2931</v>
      </c>
      <c r="B2122" s="1014" t="s">
        <v>283</v>
      </c>
      <c r="C2122" s="1014" t="s">
        <v>2932</v>
      </c>
      <c r="D2122" s="1014" t="s">
        <v>2129</v>
      </c>
      <c r="E2122" s="1014" t="s">
        <v>1151</v>
      </c>
      <c r="F2122" s="1015">
        <v>40996</v>
      </c>
      <c r="G2122" s="1014" t="s">
        <v>283</v>
      </c>
      <c r="H2122" s="1010"/>
      <c r="I2122" s="1010"/>
      <c r="J2122" s="1010"/>
      <c r="K2122" s="1014" t="s">
        <v>283</v>
      </c>
      <c r="L2122" s="1010">
        <v>700000000</v>
      </c>
      <c r="M2122" s="1010"/>
      <c r="N2122" s="1011">
        <v>700000</v>
      </c>
      <c r="O2122" s="1010">
        <v>1000</v>
      </c>
      <c r="P2122" s="1010"/>
      <c r="Q2122" s="1010"/>
      <c r="R2122" s="1010"/>
      <c r="S2122" s="1011"/>
    </row>
    <row r="2123" spans="1:19">
      <c r="A2123" s="1014" t="s">
        <v>2931</v>
      </c>
      <c r="B2123" s="1014" t="s">
        <v>283</v>
      </c>
      <c r="C2123" s="1014" t="s">
        <v>2932</v>
      </c>
      <c r="D2123" s="1014" t="s">
        <v>2129</v>
      </c>
      <c r="E2123" s="1014" t="s">
        <v>1151</v>
      </c>
      <c r="F2123" s="1015">
        <v>41178</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1151</v>
      </c>
      <c r="F2124" s="1015">
        <v>41248</v>
      </c>
      <c r="G2124" s="1014" t="s">
        <v>283</v>
      </c>
      <c r="H2124" s="1010"/>
      <c r="I2124" s="1010"/>
      <c r="J2124" s="1010"/>
      <c r="K2124" s="1014" t="s">
        <v>283</v>
      </c>
      <c r="L2124" s="1010"/>
      <c r="M2124" s="1010"/>
      <c r="N2124" s="1011"/>
      <c r="O2124" s="1010"/>
      <c r="P2124" s="1010"/>
      <c r="Q2124" s="1010"/>
      <c r="R2124" s="1010">
        <v>7666418.5099999998</v>
      </c>
      <c r="S2124" s="1011">
        <v>5789909</v>
      </c>
    </row>
    <row r="2125" spans="1:19" ht="15">
      <c r="A2125" s="1014"/>
      <c r="B2125" s="1014"/>
      <c r="C2125" s="1014"/>
      <c r="D2125" s="1014"/>
      <c r="E2125" s="1014"/>
      <c r="F2125" s="1016"/>
      <c r="G2125" s="1017" t="s">
        <v>2976</v>
      </c>
      <c r="H2125" s="1018">
        <f>SUM(H17:H2124)</f>
        <v>204894726320</v>
      </c>
      <c r="I2125" s="1018">
        <f>SUM(I17:I2124)</f>
        <v>40147331.756400004</v>
      </c>
      <c r="J2125" s="1018">
        <f>SUM(J17:J2124)</f>
        <v>226772090076.9567</v>
      </c>
      <c r="K2125" s="1019"/>
      <c r="L2125" s="1018">
        <f>SUM(L17:L2124)</f>
        <v>199666583791.9852</v>
      </c>
      <c r="M2125" s="1018">
        <f>SUM(M17:M2124)</f>
        <v>-38027858.190000013</v>
      </c>
      <c r="N2125" s="1020"/>
      <c r="O2125" s="1018"/>
      <c r="P2125" s="1018">
        <f>SUM(P17:P2124)</f>
        <v>-5187995196.3886042</v>
      </c>
      <c r="Q2125" s="1018">
        <f>SUM(Q17:Q2124)</f>
        <v>6919736371.855299</v>
      </c>
      <c r="R2125" s="1018">
        <f>SUM(R17:R2124)</f>
        <v>8070112497.5999985</v>
      </c>
      <c r="S2125" s="1011"/>
    </row>
    <row r="2127" spans="1:19">
      <c r="H2127" s="782">
        <v>204894726320</v>
      </c>
    </row>
    <row r="2129" spans="8:19">
      <c r="H2129" s="782">
        <f>H2127-H2125</f>
        <v>0</v>
      </c>
      <c r="K2129" s="782"/>
      <c r="N2129" s="782"/>
      <c r="S2129" s="782"/>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2"/>
  <sheetViews>
    <sheetView topLeftCell="A148"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c r="A3" s="785">
        <v>2</v>
      </c>
      <c r="B3" s="787" t="s">
        <v>308</v>
      </c>
    </row>
    <row r="4" spans="1:2">
      <c r="A4" s="785">
        <v>3</v>
      </c>
      <c r="B4" s="787" t="s">
        <v>309</v>
      </c>
    </row>
    <row r="5" spans="1:2" ht="38.25">
      <c r="A5" s="785">
        <v>4</v>
      </c>
      <c r="B5" s="787" t="s">
        <v>310</v>
      </c>
    </row>
    <row r="6" spans="1:2" ht="25.5">
      <c r="A6" s="785">
        <v>5</v>
      </c>
      <c r="B6" s="787" t="s">
        <v>311</v>
      </c>
    </row>
    <row r="7" spans="1:2" ht="38.25">
      <c r="A7" s="785">
        <v>6</v>
      </c>
      <c r="B7" s="787" t="s">
        <v>312</v>
      </c>
    </row>
    <row r="8" spans="1:2" ht="38.25">
      <c r="A8" s="785">
        <v>7</v>
      </c>
      <c r="B8" s="787" t="s">
        <v>313</v>
      </c>
    </row>
    <row r="9" spans="1:2" ht="25.5">
      <c r="A9" s="785">
        <v>8</v>
      </c>
      <c r="B9" s="787" t="s">
        <v>314</v>
      </c>
    </row>
    <row r="10" spans="1:2" ht="25.5">
      <c r="A10" s="785">
        <v>9</v>
      </c>
      <c r="B10" s="787" t="s">
        <v>315</v>
      </c>
    </row>
    <row r="11" spans="1:2">
      <c r="A11" s="785">
        <v>10</v>
      </c>
      <c r="B11" s="787" t="s">
        <v>316</v>
      </c>
    </row>
    <row r="12" spans="1:2">
      <c r="A12" s="785">
        <v>11</v>
      </c>
      <c r="B12" s="787" t="s">
        <v>317</v>
      </c>
    </row>
    <row r="13" spans="1:2">
      <c r="A13" s="785">
        <v>12</v>
      </c>
      <c r="B13" s="787" t="s">
        <v>318</v>
      </c>
    </row>
    <row r="14" spans="1:2">
      <c r="A14" s="785">
        <v>13</v>
      </c>
      <c r="B14" s="787" t="s">
        <v>319</v>
      </c>
    </row>
    <row r="15" spans="1:2">
      <c r="A15" s="785">
        <v>14</v>
      </c>
      <c r="B15" s="787" t="s">
        <v>320</v>
      </c>
    </row>
    <row r="16" spans="1:2">
      <c r="A16" s="785">
        <v>15</v>
      </c>
      <c r="B16" s="787" t="s">
        <v>321</v>
      </c>
    </row>
    <row r="17" spans="1:2" ht="25.5">
      <c r="A17" s="785">
        <v>16</v>
      </c>
      <c r="B17" s="787" t="s">
        <v>322</v>
      </c>
    </row>
    <row r="18" spans="1:2">
      <c r="A18" s="785">
        <v>17</v>
      </c>
      <c r="B18" s="787" t="s">
        <v>323</v>
      </c>
    </row>
    <row r="19" spans="1:2">
      <c r="A19" s="785">
        <v>18</v>
      </c>
      <c r="B19" s="787" t="s">
        <v>324</v>
      </c>
    </row>
    <row r="20" spans="1:2" ht="63.75">
      <c r="A20" s="785">
        <v>19</v>
      </c>
      <c r="B20" s="787" t="s">
        <v>325</v>
      </c>
    </row>
    <row r="21" spans="1:2" ht="25.5">
      <c r="A21" s="785">
        <v>20</v>
      </c>
      <c r="B21" s="787" t="s">
        <v>326</v>
      </c>
    </row>
    <row r="22" spans="1:2" ht="25.5">
      <c r="A22" s="785">
        <v>21</v>
      </c>
      <c r="B22" s="787" t="s">
        <v>327</v>
      </c>
    </row>
    <row r="23" spans="1:2">
      <c r="A23" s="785">
        <v>22</v>
      </c>
      <c r="B23" s="787" t="s">
        <v>328</v>
      </c>
    </row>
    <row r="24" spans="1:2" ht="25.5">
      <c r="A24" s="785">
        <v>23</v>
      </c>
      <c r="B24" s="787" t="s">
        <v>329</v>
      </c>
    </row>
    <row r="25" spans="1:2" ht="25.5">
      <c r="A25" s="785">
        <v>24</v>
      </c>
      <c r="B25" s="787" t="s">
        <v>330</v>
      </c>
    </row>
    <row r="26" spans="1:2" ht="38.25">
      <c r="A26" s="785">
        <v>25</v>
      </c>
      <c r="B26" s="787" t="s">
        <v>331</v>
      </c>
    </row>
    <row r="27" spans="1:2" ht="25.5">
      <c r="A27" s="785">
        <v>26</v>
      </c>
      <c r="B27" s="787" t="s">
        <v>332</v>
      </c>
    </row>
    <row r="28" spans="1:2" ht="38.25">
      <c r="A28" s="785">
        <v>27</v>
      </c>
      <c r="B28" s="787" t="s">
        <v>333</v>
      </c>
    </row>
    <row r="29" spans="1:2" ht="25.5">
      <c r="A29" s="785">
        <v>28</v>
      </c>
      <c r="B29" s="787" t="s">
        <v>334</v>
      </c>
    </row>
    <row r="30" spans="1:2" ht="63.75">
      <c r="A30" s="785">
        <v>29</v>
      </c>
      <c r="B30" s="787" t="s">
        <v>335</v>
      </c>
    </row>
    <row r="31" spans="1:2" ht="165.75">
      <c r="A31" s="785">
        <v>30</v>
      </c>
      <c r="B31" s="787" t="s">
        <v>336</v>
      </c>
    </row>
    <row r="32" spans="1:2" ht="51">
      <c r="A32" s="785">
        <v>31</v>
      </c>
      <c r="B32" s="787" t="s">
        <v>337</v>
      </c>
    </row>
    <row r="33" spans="1:2" ht="25.5">
      <c r="A33" s="785">
        <v>32</v>
      </c>
      <c r="B33" s="787" t="s">
        <v>338</v>
      </c>
    </row>
    <row r="34" spans="1:2" ht="25.5">
      <c r="A34" s="785">
        <v>33</v>
      </c>
      <c r="B34" s="787" t="s">
        <v>339</v>
      </c>
    </row>
    <row r="35" spans="1:2" ht="63.75">
      <c r="A35" s="785">
        <v>34</v>
      </c>
      <c r="B35" s="787" t="s">
        <v>340</v>
      </c>
    </row>
    <row r="36" spans="1:2" ht="89.25">
      <c r="A36" s="785">
        <v>35</v>
      </c>
      <c r="B36" s="787" t="s">
        <v>341</v>
      </c>
    </row>
    <row r="37" spans="1:2" ht="25.5">
      <c r="A37" s="785">
        <v>36</v>
      </c>
      <c r="B37" s="787" t="s">
        <v>342</v>
      </c>
    </row>
    <row r="38" spans="1:2" ht="25.5">
      <c r="A38" s="785">
        <v>37</v>
      </c>
      <c r="B38" s="787" t="s">
        <v>343</v>
      </c>
    </row>
    <row r="39" spans="1:2" ht="51">
      <c r="A39" s="785">
        <v>38</v>
      </c>
      <c r="B39" s="787" t="s">
        <v>344</v>
      </c>
    </row>
    <row r="40" spans="1:2" ht="38.25">
      <c r="A40" s="785">
        <v>39</v>
      </c>
      <c r="B40" s="787" t="s">
        <v>345</v>
      </c>
    </row>
    <row r="41" spans="1:2" ht="25.5">
      <c r="A41" s="785">
        <v>40</v>
      </c>
      <c r="B41" s="787" t="s">
        <v>346</v>
      </c>
    </row>
    <row r="42" spans="1:2" ht="38.25">
      <c r="A42" s="785">
        <v>41</v>
      </c>
      <c r="B42" s="787" t="s">
        <v>347</v>
      </c>
    </row>
    <row r="43" spans="1:2" ht="51">
      <c r="A43" s="785">
        <v>42</v>
      </c>
      <c r="B43" s="787" t="s">
        <v>348</v>
      </c>
    </row>
    <row r="44" spans="1:2" ht="38.25">
      <c r="A44" s="785">
        <v>43</v>
      </c>
      <c r="B44" s="787" t="s">
        <v>349</v>
      </c>
    </row>
    <row r="45" spans="1:2" ht="25.5">
      <c r="A45" s="785">
        <v>44</v>
      </c>
      <c r="B45" s="787" t="s">
        <v>350</v>
      </c>
    </row>
    <row r="46" spans="1:2" ht="25.5">
      <c r="A46" s="785">
        <v>45</v>
      </c>
      <c r="B46" s="787" t="s">
        <v>351</v>
      </c>
    </row>
    <row r="47" spans="1:2" ht="25.5">
      <c r="A47" s="785">
        <v>46</v>
      </c>
      <c r="B47" s="787" t="s">
        <v>352</v>
      </c>
    </row>
    <row r="48" spans="1:2" ht="25.5">
      <c r="A48" s="785">
        <v>47</v>
      </c>
      <c r="B48" s="787" t="s">
        <v>353</v>
      </c>
    </row>
    <row r="49" spans="1:2" ht="25.5">
      <c r="A49" s="785">
        <v>48</v>
      </c>
      <c r="B49" s="787" t="s">
        <v>354</v>
      </c>
    </row>
    <row r="50" spans="1:2" ht="25.5">
      <c r="A50" s="785">
        <v>49</v>
      </c>
      <c r="B50" s="787" t="s">
        <v>355</v>
      </c>
    </row>
    <row r="51" spans="1:2" ht="25.5">
      <c r="A51" s="785">
        <v>50</v>
      </c>
      <c r="B51" s="787" t="s">
        <v>356</v>
      </c>
    </row>
    <row r="52" spans="1:2" ht="25.5">
      <c r="A52" s="785">
        <v>51</v>
      </c>
      <c r="B52" s="787" t="s">
        <v>357</v>
      </c>
    </row>
    <row r="53" spans="1:2" ht="25.5">
      <c r="A53" s="785">
        <v>52</v>
      </c>
      <c r="B53" s="787" t="s">
        <v>358</v>
      </c>
    </row>
    <row r="54" spans="1:2" ht="25.5">
      <c r="A54" s="785">
        <v>53</v>
      </c>
      <c r="B54" s="787" t="s">
        <v>359</v>
      </c>
    </row>
    <row r="55" spans="1:2" ht="38.25">
      <c r="A55" s="785">
        <v>54</v>
      </c>
      <c r="B55" s="787" t="s">
        <v>360</v>
      </c>
    </row>
    <row r="56" spans="1:2" ht="25.5">
      <c r="A56" s="785">
        <v>55</v>
      </c>
      <c r="B56" s="787" t="s">
        <v>361</v>
      </c>
    </row>
    <row r="57" spans="1:2" ht="25.5">
      <c r="A57" s="785">
        <v>56</v>
      </c>
      <c r="B57" s="787" t="s">
        <v>362</v>
      </c>
    </row>
    <row r="58" spans="1:2" ht="25.5">
      <c r="A58" s="785">
        <v>57</v>
      </c>
      <c r="B58" s="787" t="s">
        <v>363</v>
      </c>
    </row>
    <row r="59" spans="1:2" ht="38.25">
      <c r="A59" s="785">
        <v>58</v>
      </c>
      <c r="B59" s="787" t="s">
        <v>364</v>
      </c>
    </row>
    <row r="60" spans="1:2" ht="38.25">
      <c r="A60" s="785">
        <v>59</v>
      </c>
      <c r="B60" s="787" t="s">
        <v>365</v>
      </c>
    </row>
    <row r="61" spans="1:2" ht="38.25">
      <c r="A61" s="785">
        <v>60</v>
      </c>
      <c r="B61" s="787" t="s">
        <v>366</v>
      </c>
    </row>
    <row r="62" spans="1:2" ht="38.25">
      <c r="A62" s="785">
        <v>61</v>
      </c>
      <c r="B62" s="787" t="s">
        <v>367</v>
      </c>
    </row>
    <row r="63" spans="1:2" ht="38.25">
      <c r="A63" s="785">
        <v>62</v>
      </c>
      <c r="B63" s="787" t="s">
        <v>368</v>
      </c>
    </row>
    <row r="64" spans="1:2" ht="25.5">
      <c r="A64" s="785">
        <v>63</v>
      </c>
      <c r="B64" s="787" t="s">
        <v>369</v>
      </c>
    </row>
    <row r="65" spans="1:2" ht="25.5">
      <c r="A65" s="785">
        <v>64</v>
      </c>
      <c r="B65" s="787" t="s">
        <v>370</v>
      </c>
    </row>
    <row r="66" spans="1:2" ht="25.5">
      <c r="A66" s="785">
        <v>65</v>
      </c>
      <c r="B66" s="787" t="s">
        <v>371</v>
      </c>
    </row>
    <row r="67" spans="1:2" ht="25.5">
      <c r="A67" s="785">
        <v>66</v>
      </c>
      <c r="B67" s="787" t="s">
        <v>372</v>
      </c>
    </row>
    <row r="68" spans="1:2" ht="38.25">
      <c r="A68" s="785">
        <v>67</v>
      </c>
      <c r="B68" s="787" t="s">
        <v>373</v>
      </c>
    </row>
    <row r="69" spans="1:2" ht="25.5">
      <c r="A69" s="785">
        <v>68</v>
      </c>
      <c r="B69" s="787" t="s">
        <v>374</v>
      </c>
    </row>
    <row r="70" spans="1:2" ht="25.5">
      <c r="A70" s="785">
        <v>69</v>
      </c>
      <c r="B70" s="787" t="s">
        <v>375</v>
      </c>
    </row>
    <row r="71" spans="1:2" ht="25.5">
      <c r="A71" s="785">
        <v>70</v>
      </c>
      <c r="B71" s="787" t="s">
        <v>376</v>
      </c>
    </row>
    <row r="72" spans="1:2" ht="25.5">
      <c r="A72" s="785">
        <v>71</v>
      </c>
      <c r="B72" s="787" t="s">
        <v>377</v>
      </c>
    </row>
    <row r="73" spans="1:2" ht="38.25">
      <c r="A73" s="785">
        <v>72</v>
      </c>
      <c r="B73" s="787" t="s">
        <v>378</v>
      </c>
    </row>
    <row r="74" spans="1:2">
      <c r="A74" s="785">
        <v>73</v>
      </c>
      <c r="B74" s="787" t="s">
        <v>379</v>
      </c>
    </row>
    <row r="75" spans="1:2" ht="51">
      <c r="A75" s="785">
        <v>74</v>
      </c>
      <c r="B75" s="787" t="s">
        <v>380</v>
      </c>
    </row>
    <row r="76" spans="1:2" ht="25.5">
      <c r="A76" s="785">
        <v>75</v>
      </c>
      <c r="B76" s="787" t="s">
        <v>381</v>
      </c>
    </row>
    <row r="77" spans="1:2" ht="25.5">
      <c r="A77" s="785">
        <v>76</v>
      </c>
      <c r="B77" s="787" t="s">
        <v>382</v>
      </c>
    </row>
    <row r="78" spans="1:2" ht="38.25">
      <c r="A78" s="785">
        <v>77</v>
      </c>
      <c r="B78" s="787" t="s">
        <v>383</v>
      </c>
    </row>
    <row r="79" spans="1:2" ht="25.5">
      <c r="A79" s="785">
        <v>78</v>
      </c>
      <c r="B79" s="787" t="s">
        <v>384</v>
      </c>
    </row>
    <row r="80" spans="1:2" ht="25.5">
      <c r="A80" s="785">
        <v>79</v>
      </c>
      <c r="B80" s="787" t="s">
        <v>385</v>
      </c>
    </row>
    <row r="81" spans="1:2" ht="25.5">
      <c r="A81" s="785">
        <v>80</v>
      </c>
      <c r="B81" s="787" t="s">
        <v>386</v>
      </c>
    </row>
    <row r="82" spans="1:2" ht="38.25">
      <c r="A82" s="785">
        <v>81</v>
      </c>
      <c r="B82" s="787" t="s">
        <v>387</v>
      </c>
    </row>
    <row r="83" spans="1:2" ht="38.25">
      <c r="A83" s="785">
        <v>82</v>
      </c>
      <c r="B83" s="787" t="s">
        <v>388</v>
      </c>
    </row>
    <row r="84" spans="1:2" ht="25.5">
      <c r="A84" s="785">
        <v>83</v>
      </c>
      <c r="B84" s="787" t="s">
        <v>389</v>
      </c>
    </row>
    <row r="85" spans="1:2" ht="25.5">
      <c r="A85" s="785">
        <v>84</v>
      </c>
      <c r="B85" s="787" t="s">
        <v>390</v>
      </c>
    </row>
    <row r="86" spans="1:2" ht="38.25">
      <c r="A86" s="785">
        <v>85</v>
      </c>
      <c r="B86" s="787" t="s">
        <v>391</v>
      </c>
    </row>
    <row r="87" spans="1:2" ht="38.25">
      <c r="A87" s="785">
        <v>86</v>
      </c>
      <c r="B87" s="787" t="s">
        <v>392</v>
      </c>
    </row>
    <row r="88" spans="1:2" ht="38.25">
      <c r="A88" s="785">
        <v>87</v>
      </c>
      <c r="B88" s="787" t="s">
        <v>393</v>
      </c>
    </row>
    <row r="89" spans="1:2" ht="25.5">
      <c r="A89" s="785">
        <v>88</v>
      </c>
      <c r="B89" s="787" t="s">
        <v>394</v>
      </c>
    </row>
    <row r="90" spans="1:2" ht="38.25">
      <c r="A90" s="785">
        <v>89</v>
      </c>
      <c r="B90" s="787" t="s">
        <v>395</v>
      </c>
    </row>
    <row r="91" spans="1:2" ht="25.5">
      <c r="A91" s="785">
        <v>90</v>
      </c>
      <c r="B91" s="787" t="s">
        <v>396</v>
      </c>
    </row>
    <row r="92" spans="1:2" ht="25.5">
      <c r="A92" s="785">
        <v>91</v>
      </c>
      <c r="B92" s="787" t="s">
        <v>397</v>
      </c>
    </row>
    <row r="93" spans="1:2">
      <c r="A93" s="785">
        <v>92</v>
      </c>
      <c r="B93" s="787" t="s">
        <v>398</v>
      </c>
    </row>
    <row r="94" spans="1:2" ht="38.25">
      <c r="A94" s="785">
        <v>93</v>
      </c>
      <c r="B94" s="787" t="s">
        <v>399</v>
      </c>
    </row>
    <row r="95" spans="1:2" ht="51">
      <c r="A95" s="785">
        <v>94</v>
      </c>
      <c r="B95" s="787" t="s">
        <v>400</v>
      </c>
    </row>
    <row r="96" spans="1:2">
      <c r="A96" s="785">
        <v>95</v>
      </c>
      <c r="B96" s="787" t="s">
        <v>401</v>
      </c>
    </row>
    <row r="97" spans="1:2" ht="38.25">
      <c r="A97" s="785">
        <v>96</v>
      </c>
      <c r="B97" s="787" t="s">
        <v>402</v>
      </c>
    </row>
    <row r="98" spans="1:2" ht="38.25">
      <c r="A98" s="785">
        <v>97</v>
      </c>
      <c r="B98" s="787" t="s">
        <v>403</v>
      </c>
    </row>
    <row r="99" spans="1:2" ht="51">
      <c r="A99" s="785">
        <v>98</v>
      </c>
      <c r="B99" s="787" t="s">
        <v>404</v>
      </c>
    </row>
    <row r="100" spans="1:2">
      <c r="A100" s="785">
        <v>99</v>
      </c>
      <c r="B100" s="787" t="s">
        <v>405</v>
      </c>
    </row>
    <row r="101" spans="1:2" ht="25.5">
      <c r="A101" s="785">
        <v>100</v>
      </c>
      <c r="B101" s="787" t="s">
        <v>406</v>
      </c>
    </row>
    <row r="102" spans="1:2" ht="38.25">
      <c r="A102" s="785">
        <v>101</v>
      </c>
      <c r="B102" s="787" t="s">
        <v>407</v>
      </c>
    </row>
    <row r="103" spans="1:2" ht="38.25">
      <c r="A103" s="785">
        <v>102</v>
      </c>
      <c r="B103" s="787" t="s">
        <v>408</v>
      </c>
    </row>
    <row r="104" spans="1:2" ht="25.5">
      <c r="A104" s="785">
        <v>103</v>
      </c>
      <c r="B104" s="787" t="s">
        <v>409</v>
      </c>
    </row>
    <row r="105" spans="1:2" ht="25.5">
      <c r="A105" s="785">
        <v>104</v>
      </c>
      <c r="B105" s="787" t="s">
        <v>410</v>
      </c>
    </row>
    <row r="106" spans="1:2" ht="25.5">
      <c r="A106" s="785">
        <v>105</v>
      </c>
      <c r="B106" s="787" t="s">
        <v>411</v>
      </c>
    </row>
    <row r="107" spans="1:2" ht="25.5">
      <c r="A107" s="785">
        <v>106</v>
      </c>
      <c r="B107" s="787" t="s">
        <v>412</v>
      </c>
    </row>
    <row r="108" spans="1:2" ht="38.25">
      <c r="A108" s="785">
        <v>107</v>
      </c>
      <c r="B108" s="787" t="s">
        <v>413</v>
      </c>
    </row>
    <row r="109" spans="1:2" ht="38.25">
      <c r="A109" s="785">
        <v>108</v>
      </c>
      <c r="B109" s="787" t="s">
        <v>2951</v>
      </c>
    </row>
    <row r="110" spans="1:2" ht="51">
      <c r="A110" s="785">
        <v>109</v>
      </c>
      <c r="B110" s="787" t="s">
        <v>414</v>
      </c>
    </row>
    <row r="111" spans="1:2">
      <c r="A111" s="785">
        <v>110</v>
      </c>
      <c r="B111" s="787" t="s">
        <v>415</v>
      </c>
    </row>
    <row r="112" spans="1:2" ht="38.25">
      <c r="A112" s="785">
        <v>111</v>
      </c>
      <c r="B112" s="787" t="s">
        <v>416</v>
      </c>
    </row>
    <row r="113" spans="1:2" ht="38.25">
      <c r="A113" s="785">
        <v>112</v>
      </c>
      <c r="B113" s="787" t="s">
        <v>417</v>
      </c>
    </row>
    <row r="114" spans="1:2" ht="38.25">
      <c r="A114" s="785">
        <v>113</v>
      </c>
      <c r="B114" s="787" t="s">
        <v>418</v>
      </c>
    </row>
    <row r="115" spans="1:2" ht="38.25">
      <c r="A115" s="785">
        <v>114</v>
      </c>
      <c r="B115" s="787" t="s">
        <v>419</v>
      </c>
    </row>
    <row r="116" spans="1:2" ht="25.5">
      <c r="A116" s="785">
        <v>115</v>
      </c>
      <c r="B116" s="787" t="s">
        <v>420</v>
      </c>
    </row>
    <row r="117" spans="1:2" ht="25.5">
      <c r="A117" s="785">
        <v>116</v>
      </c>
      <c r="B117" s="787" t="s">
        <v>421</v>
      </c>
    </row>
    <row r="118" spans="1:2" ht="25.5">
      <c r="A118" s="785">
        <v>117</v>
      </c>
      <c r="B118" s="787" t="s">
        <v>422</v>
      </c>
    </row>
    <row r="119" spans="1:2" ht="25.5">
      <c r="A119" s="785">
        <v>118</v>
      </c>
      <c r="B119" s="787" t="s">
        <v>423</v>
      </c>
    </row>
    <row r="120" spans="1:2" ht="25.5">
      <c r="A120" s="785">
        <v>119</v>
      </c>
      <c r="B120" s="787" t="s">
        <v>424</v>
      </c>
    </row>
    <row r="121" spans="1:2" ht="38.25">
      <c r="A121" s="785">
        <v>120</v>
      </c>
      <c r="B121" s="787" t="s">
        <v>425</v>
      </c>
    </row>
    <row r="122" spans="1:2" ht="25.5">
      <c r="A122" s="785">
        <v>121</v>
      </c>
      <c r="B122" s="787" t="s">
        <v>426</v>
      </c>
    </row>
    <row r="123" spans="1:2" ht="25.5">
      <c r="A123" s="785">
        <v>122</v>
      </c>
      <c r="B123" s="787" t="s">
        <v>427</v>
      </c>
    </row>
    <row r="124" spans="1:2" ht="38.25">
      <c r="A124" s="785">
        <v>123</v>
      </c>
      <c r="B124" s="787" t="s">
        <v>2935</v>
      </c>
    </row>
    <row r="125" spans="1:2" ht="25.5">
      <c r="A125" s="1006">
        <v>124</v>
      </c>
      <c r="B125" s="1007" t="s">
        <v>2952</v>
      </c>
    </row>
    <row r="126" spans="1:2" ht="25.5">
      <c r="A126" s="1006">
        <v>125</v>
      </c>
      <c r="B126" s="1007" t="s">
        <v>2953</v>
      </c>
    </row>
    <row r="127" spans="1:2" ht="38.25">
      <c r="A127" s="1006">
        <v>126</v>
      </c>
      <c r="B127" s="1007" t="s">
        <v>2954</v>
      </c>
    </row>
    <row r="128" spans="1:2" ht="38.25">
      <c r="A128" s="1006">
        <v>127</v>
      </c>
      <c r="B128" s="1007" t="s">
        <v>2955</v>
      </c>
    </row>
    <row r="129" spans="1:2" ht="51">
      <c r="A129" s="1006">
        <v>128</v>
      </c>
      <c r="B129" s="1007" t="s">
        <v>2956</v>
      </c>
    </row>
    <row r="130" spans="1:2" ht="25.5">
      <c r="A130" s="1006">
        <v>129</v>
      </c>
      <c r="B130" s="1007" t="s">
        <v>2957</v>
      </c>
    </row>
    <row r="131" spans="1:2" ht="38.25">
      <c r="A131" s="1006">
        <v>130</v>
      </c>
      <c r="B131" s="1007" t="s">
        <v>2958</v>
      </c>
    </row>
    <row r="132" spans="1:2" ht="25.5">
      <c r="A132" s="1006">
        <v>131</v>
      </c>
      <c r="B132" s="1007" t="s">
        <v>2959</v>
      </c>
    </row>
    <row r="133" spans="1:2" ht="25.5">
      <c r="A133" s="1006">
        <v>132</v>
      </c>
      <c r="B133" s="1007" t="s">
        <v>2960</v>
      </c>
    </row>
    <row r="134" spans="1:2" ht="38.25">
      <c r="A134" s="1006">
        <v>133</v>
      </c>
      <c r="B134" s="1007" t="s">
        <v>2961</v>
      </c>
    </row>
    <row r="135" spans="1:2" ht="38.25">
      <c r="A135" s="1006">
        <v>134</v>
      </c>
      <c r="B135" s="1007" t="s">
        <v>2962</v>
      </c>
    </row>
    <row r="136" spans="1:2" ht="25.5">
      <c r="A136" s="1006">
        <v>135</v>
      </c>
      <c r="B136" s="1007" t="s">
        <v>2963</v>
      </c>
    </row>
    <row r="137" spans="1:2" ht="38.25">
      <c r="A137" s="785">
        <v>136</v>
      </c>
      <c r="B137" s="787" t="s">
        <v>3042</v>
      </c>
    </row>
    <row r="138" spans="1:2" ht="25.5">
      <c r="A138" s="785">
        <v>137</v>
      </c>
      <c r="B138" s="787" t="s">
        <v>3043</v>
      </c>
    </row>
    <row r="139" spans="1:2" ht="38.25">
      <c r="A139" s="785">
        <v>138</v>
      </c>
      <c r="B139" s="787" t="s">
        <v>3044</v>
      </c>
    </row>
    <row r="140" spans="1:2">
      <c r="A140" s="785">
        <v>139</v>
      </c>
      <c r="B140" s="787" t="s">
        <v>3045</v>
      </c>
    </row>
    <row r="141" spans="1:2">
      <c r="A141" s="785">
        <v>140</v>
      </c>
      <c r="B141" s="787" t="s">
        <v>3046</v>
      </c>
    </row>
    <row r="142" spans="1:2">
      <c r="A142" s="785">
        <v>141</v>
      </c>
      <c r="B142" s="787" t="s">
        <v>3047</v>
      </c>
    </row>
    <row r="143" spans="1:2" ht="38.25">
      <c r="A143" s="785">
        <v>142</v>
      </c>
      <c r="B143" s="787" t="s">
        <v>3048</v>
      </c>
    </row>
    <row r="144" spans="1:2">
      <c r="A144" s="785">
        <v>143</v>
      </c>
      <c r="B144" s="787" t="s">
        <v>3049</v>
      </c>
    </row>
    <row r="145" spans="1:2" ht="38.25">
      <c r="A145" s="785">
        <v>144</v>
      </c>
      <c r="B145" s="787" t="s">
        <v>3050</v>
      </c>
    </row>
    <row r="146" spans="1:2" ht="38.25">
      <c r="A146" s="785">
        <v>145</v>
      </c>
      <c r="B146" s="787" t="s">
        <v>3051</v>
      </c>
    </row>
    <row r="147" spans="1:2" ht="51">
      <c r="A147" s="785">
        <v>146</v>
      </c>
      <c r="B147" s="787" t="s">
        <v>3052</v>
      </c>
    </row>
    <row r="148" spans="1:2" ht="25.5">
      <c r="A148" s="785">
        <v>147</v>
      </c>
      <c r="B148" s="787" t="s">
        <v>3053</v>
      </c>
    </row>
    <row r="149" spans="1:2" ht="25.5">
      <c r="A149" s="785">
        <v>148</v>
      </c>
      <c r="B149" s="787" t="s">
        <v>3054</v>
      </c>
    </row>
    <row r="150" spans="1:2" ht="25.5">
      <c r="A150" s="785">
        <v>149</v>
      </c>
      <c r="B150" s="787" t="s">
        <v>3055</v>
      </c>
    </row>
    <row r="151" spans="1:2" ht="25.5">
      <c r="A151" s="785">
        <v>150</v>
      </c>
      <c r="B151" s="787" t="s">
        <v>3056</v>
      </c>
    </row>
    <row r="152" spans="1:2" ht="25.5">
      <c r="A152" s="785">
        <v>151</v>
      </c>
      <c r="B152" s="787" t="s">
        <v>3057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17" t="s">
        <v>429</v>
      </c>
      <c r="C1" s="1117"/>
      <c r="D1" s="1117"/>
      <c r="E1" s="1117"/>
      <c r="F1" s="1117"/>
      <c r="G1" s="15"/>
      <c r="H1" s="15"/>
      <c r="I1" s="15"/>
    </row>
    <row r="2" spans="2:12" ht="15">
      <c r="B2" s="1117" t="s">
        <v>430</v>
      </c>
      <c r="C2" s="1117"/>
      <c r="D2" s="1117"/>
      <c r="E2" s="1117"/>
      <c r="F2" s="1117"/>
      <c r="G2" s="15"/>
      <c r="H2" s="15"/>
      <c r="I2" s="15"/>
    </row>
    <row r="3" spans="2:12" ht="15.75" thickBot="1">
      <c r="B3" s="15"/>
      <c r="C3" s="16"/>
      <c r="D3" s="15"/>
      <c r="E3" s="15"/>
      <c r="F3" s="15"/>
      <c r="G3" s="15"/>
      <c r="H3" s="15"/>
    </row>
    <row r="4" spans="2:12" s="20" customFormat="1" ht="39.75" customHeight="1">
      <c r="B4" s="1118" t="s">
        <v>1</v>
      </c>
      <c r="C4" s="1119"/>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13" t="s">
        <v>439</v>
      </c>
      <c r="C13" s="1113"/>
      <c r="D13" s="1113"/>
      <c r="E13" s="1113"/>
      <c r="F13" s="1113"/>
      <c r="G13" s="1113"/>
      <c r="H13" s="1113"/>
      <c r="I13" s="1113"/>
    </row>
    <row r="14" spans="2:12" s="508" customFormat="1">
      <c r="B14" s="1113"/>
      <c r="C14" s="1113"/>
      <c r="D14" s="1113"/>
      <c r="E14" s="1113"/>
      <c r="F14" s="1113"/>
      <c r="G14" s="1113"/>
      <c r="H14" s="1113"/>
      <c r="I14" s="1113"/>
    </row>
    <row r="15" spans="2:12" s="508" customFormat="1">
      <c r="B15" s="1113" t="s">
        <v>440</v>
      </c>
      <c r="C15" s="1113"/>
      <c r="D15" s="1113"/>
      <c r="E15" s="1113"/>
      <c r="F15" s="1113"/>
      <c r="G15" s="1113"/>
      <c r="H15" s="1113"/>
      <c r="I15" s="1113"/>
    </row>
    <row r="16" spans="2:12" s="508" customFormat="1">
      <c r="B16" s="1113"/>
      <c r="C16" s="1113"/>
      <c r="D16" s="1113"/>
      <c r="E16" s="1113"/>
      <c r="F16" s="1113"/>
      <c r="G16" s="1113"/>
      <c r="H16" s="1113"/>
      <c r="I16" s="1113"/>
    </row>
    <row r="17" spans="2:9" s="508" customFormat="1" ht="14.25" customHeight="1">
      <c r="B17" s="1113" t="s">
        <v>441</v>
      </c>
      <c r="C17" s="1113"/>
      <c r="D17" s="1113"/>
      <c r="E17" s="1113"/>
      <c r="F17" s="1113"/>
      <c r="G17" s="1113"/>
      <c r="H17" s="1113"/>
      <c r="I17" s="1113"/>
    </row>
    <row r="18" spans="2:9" s="508" customFormat="1">
      <c r="B18" s="1113"/>
      <c r="C18" s="1113"/>
      <c r="D18" s="1113"/>
      <c r="E18" s="1113"/>
      <c r="F18" s="1113"/>
      <c r="G18" s="1113"/>
      <c r="H18" s="1113"/>
      <c r="I18" s="1113"/>
    </row>
    <row r="19" spans="2:9" s="508" customFormat="1">
      <c r="B19" s="1113" t="s">
        <v>442</v>
      </c>
      <c r="C19" s="1113"/>
      <c r="D19" s="1113"/>
      <c r="E19" s="1113"/>
      <c r="F19" s="1113"/>
      <c r="G19" s="1113"/>
      <c r="H19" s="1113"/>
      <c r="I19" s="1113"/>
    </row>
    <row r="20" spans="2:9" s="508" customFormat="1">
      <c r="B20" s="1113"/>
      <c r="C20" s="1113"/>
      <c r="D20" s="1113"/>
      <c r="E20" s="1113"/>
      <c r="F20" s="1113"/>
      <c r="G20" s="1113"/>
      <c r="H20" s="1113"/>
      <c r="I20" s="1113"/>
    </row>
    <row r="21" spans="2:9" s="508" customFormat="1">
      <c r="B21" s="1114" t="s">
        <v>443</v>
      </c>
      <c r="C21" s="1114"/>
      <c r="D21" s="1114"/>
      <c r="E21" s="1114"/>
      <c r="F21" s="1114"/>
      <c r="G21" s="1114"/>
      <c r="H21" s="1114"/>
      <c r="I21" s="1114"/>
    </row>
    <row r="22" spans="2:9" ht="14.25" customHeight="1">
      <c r="B22" s="1115" t="s">
        <v>444</v>
      </c>
      <c r="C22" s="1115"/>
      <c r="D22" s="1115"/>
      <c r="E22" s="1115"/>
      <c r="F22" s="1115"/>
      <c r="G22" s="1115"/>
      <c r="H22" s="1115"/>
      <c r="I22" s="1115"/>
    </row>
    <row r="23" spans="2:9">
      <c r="B23" s="1116" t="s">
        <v>445</v>
      </c>
      <c r="C23" s="1116"/>
      <c r="D23" s="1116"/>
      <c r="E23" s="1116"/>
      <c r="F23" s="1116"/>
      <c r="G23" s="1116"/>
      <c r="H23" s="1116"/>
      <c r="I23" s="111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88"/>
  <sheetViews>
    <sheetView workbookViewId="0">
      <pane ySplit="16" topLeftCell="A17" activePane="bottomLeft" state="frozenSplit"/>
      <selection pane="bottomLeft" activeCell="C195" sqref="C195"/>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8.1406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092" t="s">
        <v>864</v>
      </c>
      <c r="J2" s="1092"/>
      <c r="K2" s="1092"/>
    </row>
    <row r="3" spans="1:19" ht="15">
      <c r="B3" s="1026" t="s">
        <v>275</v>
      </c>
      <c r="C3" s="4"/>
      <c r="D3" s="5"/>
    </row>
    <row r="4" spans="1:19" ht="15">
      <c r="B4" s="1026" t="s">
        <v>276</v>
      </c>
      <c r="C4" s="6"/>
      <c r="D4" s="7"/>
    </row>
    <row r="5" spans="1:19" ht="15">
      <c r="B5" s="1026" t="s">
        <v>277</v>
      </c>
      <c r="C5" s="4"/>
      <c r="D5" s="5"/>
    </row>
    <row r="6" spans="1:19" ht="15">
      <c r="B6" s="8" t="s">
        <v>278</v>
      </c>
      <c r="C6" s="9"/>
      <c r="D6" s="10"/>
    </row>
    <row r="7" spans="1:19" ht="30" customHeight="1">
      <c r="B7" s="1096" t="s">
        <v>279</v>
      </c>
      <c r="C7" s="1097"/>
      <c r="D7" s="1098"/>
    </row>
    <row r="8" spans="1:19" ht="15">
      <c r="B8" s="1099" t="s">
        <v>280</v>
      </c>
      <c r="C8" s="1100"/>
      <c r="D8" s="1101"/>
    </row>
    <row r="9" spans="1:19" ht="15.75" thickBot="1">
      <c r="B9" s="1120" t="s">
        <v>281</v>
      </c>
      <c r="C9" s="1121"/>
      <c r="D9" s="1122"/>
    </row>
    <row r="15" spans="1:19" ht="15">
      <c r="A15" s="1023"/>
      <c r="B15" s="1023"/>
      <c r="C15" s="1023"/>
      <c r="D15" s="1023"/>
      <c r="E15" s="1023"/>
      <c r="F15" s="1024"/>
      <c r="G15" s="1023"/>
      <c r="H15" s="1025"/>
      <c r="I15" s="1025"/>
      <c r="J15" s="1025"/>
      <c r="K15" s="1025"/>
      <c r="L15" s="1023"/>
      <c r="M15" s="1112" t="s">
        <v>861</v>
      </c>
      <c r="N15" s="1111"/>
      <c r="O15" s="1111"/>
      <c r="P15" s="1111"/>
      <c r="Q15" s="1025"/>
      <c r="R15" s="1025"/>
    </row>
    <row r="16" spans="1:19" ht="16.5">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3024</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926</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926</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926</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926</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926</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926</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926</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3025</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22160.83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926</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874</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3026</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873</v>
      </c>
      <c r="C55" s="1014" t="s">
        <v>25</v>
      </c>
      <c r="D55" s="1014" t="s">
        <v>26</v>
      </c>
      <c r="E55" s="1014" t="s">
        <v>6</v>
      </c>
      <c r="F55" s="1015">
        <v>40450</v>
      </c>
      <c r="G55" s="1014" t="s">
        <v>7</v>
      </c>
      <c r="H55" s="1010">
        <v>1747000</v>
      </c>
      <c r="I55" s="1010">
        <v>2313000</v>
      </c>
      <c r="J55" s="1010">
        <v>4060000</v>
      </c>
      <c r="K55" s="1010">
        <v>599075.56000000006</v>
      </c>
      <c r="L55" s="1014" t="s">
        <v>869</v>
      </c>
      <c r="M55" s="1010"/>
      <c r="N55" s="1010"/>
      <c r="O55" s="1011"/>
      <c r="P55" s="1010"/>
      <c r="Q55" s="1010"/>
      <c r="R55" s="1010"/>
    </row>
    <row r="56" spans="1:18">
      <c r="A56" s="1014" t="s">
        <v>205</v>
      </c>
      <c r="B56" s="1014"/>
      <c r="C56" s="1014" t="s">
        <v>206</v>
      </c>
      <c r="D56" s="1014" t="s">
        <v>207</v>
      </c>
      <c r="E56" s="1014" t="s">
        <v>208</v>
      </c>
      <c r="F56" s="1015">
        <v>40445</v>
      </c>
      <c r="G56" s="1014" t="s">
        <v>67</v>
      </c>
      <c r="H56" s="1010"/>
      <c r="I56" s="1010">
        <v>2650000</v>
      </c>
      <c r="J56" s="1010">
        <v>2650000</v>
      </c>
      <c r="K56" s="1010">
        <v>405008.33</v>
      </c>
      <c r="L56" s="1014" t="s">
        <v>869</v>
      </c>
      <c r="M56" s="1010"/>
      <c r="N56" s="1010"/>
      <c r="O56" s="1011"/>
      <c r="P56" s="1010"/>
      <c r="Q56" s="1010"/>
      <c r="R56" s="1010"/>
    </row>
    <row r="57" spans="1:18">
      <c r="A57" s="1014" t="s">
        <v>154</v>
      </c>
      <c r="B57" s="1014" t="s">
        <v>3027</v>
      </c>
      <c r="C57" s="1014" t="s">
        <v>155</v>
      </c>
      <c r="D57" s="1014" t="s">
        <v>156</v>
      </c>
      <c r="E57" s="1014" t="s">
        <v>89</v>
      </c>
      <c r="F57" s="1015">
        <v>40450</v>
      </c>
      <c r="G57" s="1014" t="s">
        <v>67</v>
      </c>
      <c r="H57" s="1010"/>
      <c r="I57" s="1010">
        <v>450000</v>
      </c>
      <c r="J57" s="1010">
        <v>0</v>
      </c>
      <c r="K57" s="1010">
        <v>471025</v>
      </c>
      <c r="L57" s="1014" t="s">
        <v>871</v>
      </c>
      <c r="M57" s="1010"/>
      <c r="N57" s="1010"/>
      <c r="O57" s="1011"/>
      <c r="P57" s="1010"/>
      <c r="Q57" s="1010"/>
      <c r="R57" s="1010"/>
    </row>
    <row r="58" spans="1:18">
      <c r="A58" s="1014" t="s">
        <v>154</v>
      </c>
      <c r="B58" s="1014" t="s">
        <v>283</v>
      </c>
      <c r="C58" s="1014" t="s">
        <v>155</v>
      </c>
      <c r="D58" s="1014" t="s">
        <v>156</v>
      </c>
      <c r="E58" s="1014" t="s">
        <v>89</v>
      </c>
      <c r="F58" s="1015">
        <v>42724</v>
      </c>
      <c r="G58" s="1014" t="s">
        <v>283</v>
      </c>
      <c r="H58" s="1010"/>
      <c r="I58" s="1010"/>
      <c r="J58" s="1010"/>
      <c r="K58" s="1010"/>
      <c r="L58" s="1014" t="s">
        <v>283</v>
      </c>
      <c r="M58" s="1010">
        <v>415000</v>
      </c>
      <c r="N58" s="1010"/>
      <c r="O58" s="1011">
        <v>450000</v>
      </c>
      <c r="P58" s="1010">
        <v>0.92222222200000004</v>
      </c>
      <c r="Q58" s="1010">
        <v>-35000</v>
      </c>
      <c r="R58" s="1010"/>
    </row>
    <row r="59" spans="1:18">
      <c r="A59" s="1014" t="s">
        <v>199</v>
      </c>
      <c r="B59" s="1014"/>
      <c r="C59" s="1014" t="s">
        <v>200</v>
      </c>
      <c r="D59" s="1014" t="s">
        <v>201</v>
      </c>
      <c r="E59" s="1014" t="s">
        <v>6</v>
      </c>
      <c r="F59" s="1015">
        <v>40445</v>
      </c>
      <c r="G59" s="1014" t="s">
        <v>67</v>
      </c>
      <c r="H59" s="1010"/>
      <c r="I59" s="1010">
        <v>2799000</v>
      </c>
      <c r="J59" s="1010">
        <v>2799000</v>
      </c>
      <c r="K59" s="1010">
        <v>427780.5</v>
      </c>
      <c r="L59" s="1014" t="s">
        <v>869</v>
      </c>
      <c r="M59" s="1010"/>
      <c r="N59" s="1010"/>
      <c r="O59" s="1011"/>
      <c r="P59" s="1010"/>
      <c r="Q59" s="1010"/>
      <c r="R59" s="1010"/>
    </row>
    <row r="60" spans="1:18">
      <c r="A60" s="1014" t="s">
        <v>221</v>
      </c>
      <c r="B60" s="1014" t="s">
        <v>3028</v>
      </c>
      <c r="C60" s="1014" t="s">
        <v>222</v>
      </c>
      <c r="D60" s="1014" t="s">
        <v>76</v>
      </c>
      <c r="E60" s="1014" t="s">
        <v>77</v>
      </c>
      <c r="F60" s="1015">
        <v>40450</v>
      </c>
      <c r="G60" s="1014" t="s">
        <v>67</v>
      </c>
      <c r="H60" s="1010"/>
      <c r="I60" s="1010">
        <v>1522000</v>
      </c>
      <c r="J60" s="1010">
        <v>500000</v>
      </c>
      <c r="K60" s="1010">
        <v>1174984.56</v>
      </c>
      <c r="L60" s="1014" t="s">
        <v>3029</v>
      </c>
      <c r="M60" s="1010"/>
      <c r="N60" s="1010"/>
      <c r="O60" s="1011"/>
      <c r="P60" s="1010"/>
      <c r="Q60" s="1010"/>
      <c r="R60" s="1010"/>
    </row>
    <row r="61" spans="1:18">
      <c r="A61" s="1014" t="s">
        <v>221</v>
      </c>
      <c r="B61" s="1014" t="s">
        <v>283</v>
      </c>
      <c r="C61" s="1014" t="s">
        <v>222</v>
      </c>
      <c r="D61" s="1014" t="s">
        <v>76</v>
      </c>
      <c r="E61" s="1014" t="s">
        <v>77</v>
      </c>
      <c r="F61" s="1015">
        <v>42734</v>
      </c>
      <c r="G61" s="1014" t="s">
        <v>283</v>
      </c>
      <c r="H61" s="1010"/>
      <c r="I61" s="1010"/>
      <c r="J61" s="1010"/>
      <c r="K61" s="1010"/>
      <c r="L61" s="1014" t="s">
        <v>283</v>
      </c>
      <c r="M61" s="1010">
        <v>970900</v>
      </c>
      <c r="N61" s="1010"/>
      <c r="O61" s="1011">
        <v>1022000</v>
      </c>
      <c r="P61" s="1010">
        <v>0.95</v>
      </c>
      <c r="Q61" s="1010">
        <v>-51100</v>
      </c>
      <c r="R61" s="1010"/>
    </row>
    <row r="62" spans="1:18">
      <c r="A62" s="1014" t="s">
        <v>146</v>
      </c>
      <c r="B62" s="1014"/>
      <c r="C62" s="1014" t="s">
        <v>147</v>
      </c>
      <c r="D62" s="1014" t="s">
        <v>148</v>
      </c>
      <c r="E62" s="1014" t="s">
        <v>149</v>
      </c>
      <c r="F62" s="1015">
        <v>40450</v>
      </c>
      <c r="G62" s="1014" t="s">
        <v>67</v>
      </c>
      <c r="H62" s="1010"/>
      <c r="I62" s="1010">
        <v>7000</v>
      </c>
      <c r="J62" s="1010">
        <v>7000</v>
      </c>
      <c r="K62" s="1010">
        <v>1067.8900000000001</v>
      </c>
      <c r="L62" s="1014" t="s">
        <v>869</v>
      </c>
      <c r="M62" s="1010"/>
      <c r="N62" s="1010"/>
      <c r="O62" s="1011"/>
      <c r="P62" s="1010"/>
      <c r="Q62" s="1010"/>
      <c r="R62" s="1010"/>
    </row>
    <row r="63" spans="1:18">
      <c r="A63" s="1014" t="s">
        <v>247</v>
      </c>
      <c r="B63" s="1014"/>
      <c r="C63" s="1014" t="s">
        <v>248</v>
      </c>
      <c r="D63" s="1014" t="s">
        <v>249</v>
      </c>
      <c r="E63" s="1014" t="s">
        <v>6</v>
      </c>
      <c r="F63" s="1015">
        <v>40450</v>
      </c>
      <c r="G63" s="1014" t="s">
        <v>67</v>
      </c>
      <c r="H63" s="1010"/>
      <c r="I63" s="1010">
        <v>100000</v>
      </c>
      <c r="J63" s="1010">
        <v>0</v>
      </c>
      <c r="K63" s="1010">
        <v>115066.67</v>
      </c>
      <c r="L63" s="1014" t="s">
        <v>870</v>
      </c>
      <c r="M63" s="1010"/>
      <c r="N63" s="1010"/>
      <c r="O63" s="1011"/>
      <c r="P63" s="1010"/>
      <c r="Q63" s="1010"/>
      <c r="R63" s="1010"/>
    </row>
    <row r="64" spans="1:18">
      <c r="A64" s="1014" t="s">
        <v>247</v>
      </c>
      <c r="B64" s="1014" t="s">
        <v>283</v>
      </c>
      <c r="C64" s="1014" t="s">
        <v>248</v>
      </c>
      <c r="D64" s="1014" t="s">
        <v>249</v>
      </c>
      <c r="E64" s="1014" t="s">
        <v>6</v>
      </c>
      <c r="F64" s="1015">
        <v>43201</v>
      </c>
      <c r="G64" s="1014" t="s">
        <v>283</v>
      </c>
      <c r="H64" s="1010"/>
      <c r="I64" s="1010"/>
      <c r="J64" s="1010"/>
      <c r="K64" s="1010"/>
      <c r="L64" s="1014" t="s">
        <v>283</v>
      </c>
      <c r="M64" s="1010">
        <v>100000</v>
      </c>
      <c r="N64" s="1010"/>
      <c r="O64" s="1011">
        <v>100000</v>
      </c>
      <c r="P64" s="1010">
        <v>1</v>
      </c>
      <c r="Q64" s="1010"/>
      <c r="R64" s="1010"/>
    </row>
    <row r="65" spans="1:18">
      <c r="A65" s="1014" t="s">
        <v>250</v>
      </c>
      <c r="B65" s="1014" t="s">
        <v>926</v>
      </c>
      <c r="C65" s="1014" t="s">
        <v>251</v>
      </c>
      <c r="D65" s="1014" t="s">
        <v>252</v>
      </c>
      <c r="E65" s="1014" t="s">
        <v>246</v>
      </c>
      <c r="F65" s="1015">
        <v>40445</v>
      </c>
      <c r="G65" s="1014" t="s">
        <v>67</v>
      </c>
      <c r="H65" s="1010"/>
      <c r="I65" s="1010">
        <v>8044000</v>
      </c>
      <c r="J65" s="1010">
        <v>0</v>
      </c>
      <c r="K65" s="1010">
        <v>9165244.2200000007</v>
      </c>
      <c r="L65" s="1014" t="s">
        <v>870</v>
      </c>
      <c r="M65" s="1010"/>
      <c r="N65" s="1010"/>
      <c r="O65" s="1011"/>
      <c r="P65" s="1010"/>
      <c r="Q65" s="1010"/>
      <c r="R65" s="1010"/>
    </row>
    <row r="66" spans="1:18">
      <c r="A66" s="1014" t="s">
        <v>250</v>
      </c>
      <c r="B66" s="1014" t="s">
        <v>283</v>
      </c>
      <c r="C66" s="1014" t="s">
        <v>251</v>
      </c>
      <c r="D66" s="1014" t="s">
        <v>252</v>
      </c>
      <c r="E66" s="1014" t="s">
        <v>246</v>
      </c>
      <c r="F66" s="1015">
        <v>42991</v>
      </c>
      <c r="G66" s="1014" t="s">
        <v>283</v>
      </c>
      <c r="H66" s="1010"/>
      <c r="I66" s="1010"/>
      <c r="J66" s="1010"/>
      <c r="K66" s="1010"/>
      <c r="L66" s="1014" t="s">
        <v>283</v>
      </c>
      <c r="M66" s="1010">
        <v>8044000</v>
      </c>
      <c r="N66" s="1010"/>
      <c r="O66" s="1011">
        <v>8044000</v>
      </c>
      <c r="P66" s="1010">
        <v>1</v>
      </c>
      <c r="Q66" s="1010"/>
      <c r="R66" s="1010"/>
    </row>
    <row r="67" spans="1:18">
      <c r="A67" s="1014" t="s">
        <v>223</v>
      </c>
      <c r="B67" s="1014" t="s">
        <v>926</v>
      </c>
      <c r="C67" s="1014" t="s">
        <v>224</v>
      </c>
      <c r="D67" s="1014" t="s">
        <v>225</v>
      </c>
      <c r="E67" s="1014" t="s">
        <v>6</v>
      </c>
      <c r="F67" s="1015">
        <v>40450</v>
      </c>
      <c r="G67" s="1014" t="s">
        <v>67</v>
      </c>
      <c r="H67" s="1010"/>
      <c r="I67" s="1010">
        <v>30000</v>
      </c>
      <c r="J67" s="1010">
        <v>0</v>
      </c>
      <c r="K67" s="1010">
        <v>32933.339999999997</v>
      </c>
      <c r="L67" s="1014" t="s">
        <v>870</v>
      </c>
      <c r="M67" s="1010"/>
      <c r="N67" s="1010"/>
      <c r="O67" s="1011"/>
      <c r="P67" s="1010"/>
      <c r="Q67" s="1010"/>
      <c r="R67" s="1010"/>
    </row>
    <row r="68" spans="1:18">
      <c r="A68" s="1014" t="s">
        <v>223</v>
      </c>
      <c r="B68" s="1014" t="s">
        <v>283</v>
      </c>
      <c r="C68" s="1014" t="s">
        <v>224</v>
      </c>
      <c r="D68" s="1014" t="s">
        <v>225</v>
      </c>
      <c r="E68" s="1014" t="s">
        <v>6</v>
      </c>
      <c r="F68" s="1015">
        <v>42235</v>
      </c>
      <c r="G68" s="1014" t="s">
        <v>283</v>
      </c>
      <c r="H68" s="1010"/>
      <c r="I68" s="1010"/>
      <c r="J68" s="1010"/>
      <c r="K68" s="1010"/>
      <c r="L68" s="1014" t="s">
        <v>283</v>
      </c>
      <c r="M68" s="1010">
        <v>30000</v>
      </c>
      <c r="N68" s="1010"/>
      <c r="O68" s="1011">
        <v>30000</v>
      </c>
      <c r="P68" s="1010">
        <v>1</v>
      </c>
      <c r="Q68" s="1010"/>
      <c r="R68" s="1010"/>
    </row>
    <row r="69" spans="1:18">
      <c r="A69" s="1014" t="s">
        <v>119</v>
      </c>
      <c r="B69" s="1014" t="s">
        <v>926</v>
      </c>
      <c r="C69" s="1014" t="s">
        <v>120</v>
      </c>
      <c r="D69" s="1014" t="s">
        <v>121</v>
      </c>
      <c r="E69" s="1014" t="s">
        <v>56</v>
      </c>
      <c r="F69" s="1015">
        <v>40450</v>
      </c>
      <c r="G69" s="1014" t="s">
        <v>67</v>
      </c>
      <c r="H69" s="1010"/>
      <c r="I69" s="1010">
        <v>14000</v>
      </c>
      <c r="J69" s="1010">
        <v>0</v>
      </c>
      <c r="K69" s="1010">
        <v>15411.67</v>
      </c>
      <c r="L69" s="1014" t="s">
        <v>870</v>
      </c>
      <c r="M69" s="1010"/>
      <c r="N69" s="1010"/>
      <c r="O69" s="1011"/>
      <c r="P69" s="1010"/>
      <c r="Q69" s="1010"/>
      <c r="R69" s="1010"/>
    </row>
    <row r="70" spans="1:18">
      <c r="A70" s="1014" t="s">
        <v>119</v>
      </c>
      <c r="B70" s="1014" t="s">
        <v>283</v>
      </c>
      <c r="C70" s="1014" t="s">
        <v>120</v>
      </c>
      <c r="D70" s="1014" t="s">
        <v>121</v>
      </c>
      <c r="E70" s="1014" t="s">
        <v>56</v>
      </c>
      <c r="F70" s="1015">
        <v>42291</v>
      </c>
      <c r="G70" s="1014" t="s">
        <v>283</v>
      </c>
      <c r="H70" s="1010"/>
      <c r="I70" s="1010"/>
      <c r="J70" s="1010"/>
      <c r="K70" s="1010"/>
      <c r="L70" s="1014" t="s">
        <v>283</v>
      </c>
      <c r="M70" s="1010">
        <v>14000</v>
      </c>
      <c r="N70" s="1010"/>
      <c r="O70" s="1011">
        <v>14000</v>
      </c>
      <c r="P70" s="1010">
        <v>1</v>
      </c>
      <c r="Q70" s="1010"/>
      <c r="R70" s="1010"/>
    </row>
    <row r="71" spans="1:18">
      <c r="A71" s="1014" t="s">
        <v>53</v>
      </c>
      <c r="B71" s="1014" t="s">
        <v>875</v>
      </c>
      <c r="C71" s="1014" t="s">
        <v>54</v>
      </c>
      <c r="D71" s="1014" t="s">
        <v>55</v>
      </c>
      <c r="E71" s="1014" t="s">
        <v>56</v>
      </c>
      <c r="F71" s="1015">
        <v>40403</v>
      </c>
      <c r="G71" s="1014" t="s">
        <v>7</v>
      </c>
      <c r="H71" s="1010">
        <v>17000000</v>
      </c>
      <c r="I71" s="1010"/>
      <c r="J71" s="1010">
        <v>17000000</v>
      </c>
      <c r="K71" s="1010">
        <v>2652975.79</v>
      </c>
      <c r="L71" s="1014" t="s">
        <v>869</v>
      </c>
      <c r="M71" s="1010"/>
      <c r="N71" s="1010"/>
      <c r="O71" s="1011"/>
      <c r="P71" s="1010"/>
      <c r="Q71" s="1010"/>
      <c r="R71" s="1010"/>
    </row>
    <row r="72" spans="1:18">
      <c r="A72" s="1014" t="s">
        <v>61</v>
      </c>
      <c r="B72" s="1014" t="s">
        <v>2993</v>
      </c>
      <c r="C72" s="1014" t="s">
        <v>62</v>
      </c>
      <c r="D72" s="1014" t="s">
        <v>63</v>
      </c>
      <c r="E72" s="1014" t="s">
        <v>6</v>
      </c>
      <c r="F72" s="1015">
        <v>40445</v>
      </c>
      <c r="G72" s="1014" t="s">
        <v>7</v>
      </c>
      <c r="H72" s="1010">
        <v>5146000</v>
      </c>
      <c r="I72" s="1010"/>
      <c r="J72" s="1010">
        <v>0</v>
      </c>
      <c r="K72" s="1010">
        <v>5413877.8899999997</v>
      </c>
      <c r="L72" s="1014" t="s">
        <v>870</v>
      </c>
      <c r="M72" s="1010"/>
      <c r="N72" s="1010"/>
      <c r="O72" s="1011"/>
      <c r="P72" s="1010"/>
      <c r="Q72" s="1010"/>
      <c r="R72" s="1010"/>
    </row>
    <row r="73" spans="1:18">
      <c r="A73" s="1014" t="s">
        <v>61</v>
      </c>
      <c r="B73" s="1014" t="s">
        <v>283</v>
      </c>
      <c r="C73" s="1014" t="s">
        <v>62</v>
      </c>
      <c r="D73" s="1014" t="s">
        <v>63</v>
      </c>
      <c r="E73" s="1014" t="s">
        <v>6</v>
      </c>
      <c r="F73" s="1015">
        <v>41395</v>
      </c>
      <c r="G73" s="1014" t="s">
        <v>283</v>
      </c>
      <c r="H73" s="1010"/>
      <c r="I73" s="1010"/>
      <c r="J73" s="1010"/>
      <c r="K73" s="1010"/>
      <c r="L73" s="1014" t="s">
        <v>283</v>
      </c>
      <c r="M73" s="1010">
        <v>5146000</v>
      </c>
      <c r="N73" s="1010"/>
      <c r="O73" s="1011">
        <v>5146</v>
      </c>
      <c r="P73" s="1010">
        <v>1000</v>
      </c>
      <c r="Q73" s="1010"/>
      <c r="R73" s="1010"/>
    </row>
    <row r="74" spans="1:18">
      <c r="A74" s="1014" t="s">
        <v>113</v>
      </c>
      <c r="B74" s="1014" t="s">
        <v>2993</v>
      </c>
      <c r="C74" s="1014" t="s">
        <v>114</v>
      </c>
      <c r="D74" s="1014" t="s">
        <v>115</v>
      </c>
      <c r="E74" s="1014" t="s">
        <v>89</v>
      </c>
      <c r="F74" s="1015">
        <v>40438</v>
      </c>
      <c r="G74" s="1014" t="s">
        <v>67</v>
      </c>
      <c r="H74" s="1010">
        <v>7875000</v>
      </c>
      <c r="I74" s="1010"/>
      <c r="J74" s="1010">
        <v>0</v>
      </c>
      <c r="K74" s="1010">
        <v>9223112.5</v>
      </c>
      <c r="L74" s="1014" t="s">
        <v>870</v>
      </c>
      <c r="M74" s="1010"/>
      <c r="N74" s="1010"/>
      <c r="O74" s="1011"/>
      <c r="P74" s="1010"/>
      <c r="Q74" s="1010"/>
      <c r="R74" s="1010"/>
    </row>
    <row r="75" spans="1:18">
      <c r="A75" s="1014" t="s">
        <v>113</v>
      </c>
      <c r="B75" s="1014" t="s">
        <v>283</v>
      </c>
      <c r="C75" s="1014" t="s">
        <v>114</v>
      </c>
      <c r="D75" s="1014" t="s">
        <v>115</v>
      </c>
      <c r="E75" s="1014" t="s">
        <v>89</v>
      </c>
      <c r="F75" s="1015">
        <v>42454</v>
      </c>
      <c r="G75" s="1014" t="s">
        <v>283</v>
      </c>
      <c r="H75" s="1010"/>
      <c r="I75" s="1010"/>
      <c r="J75" s="1010"/>
      <c r="K75" s="1010"/>
      <c r="L75" s="1014" t="s">
        <v>283</v>
      </c>
      <c r="M75" s="1010">
        <v>7875000</v>
      </c>
      <c r="N75" s="1010"/>
      <c r="O75" s="1011">
        <v>7875000</v>
      </c>
      <c r="P75" s="1010">
        <v>1</v>
      </c>
      <c r="Q75" s="1010"/>
      <c r="R75" s="1010"/>
    </row>
    <row r="76" spans="1:18">
      <c r="A76" s="1014" t="s">
        <v>196</v>
      </c>
      <c r="B76" s="1014" t="s">
        <v>926</v>
      </c>
      <c r="C76" s="1014" t="s">
        <v>197</v>
      </c>
      <c r="D76" s="1014" t="s">
        <v>198</v>
      </c>
      <c r="E76" s="1014" t="s">
        <v>105</v>
      </c>
      <c r="F76" s="1015">
        <v>40450</v>
      </c>
      <c r="G76" s="1014" t="s">
        <v>67</v>
      </c>
      <c r="H76" s="1010"/>
      <c r="I76" s="1010">
        <v>1000000</v>
      </c>
      <c r="J76" s="1010">
        <v>0</v>
      </c>
      <c r="K76" s="1010">
        <v>1070166.67</v>
      </c>
      <c r="L76" s="1014" t="s">
        <v>870</v>
      </c>
      <c r="M76" s="1010"/>
      <c r="N76" s="1010"/>
      <c r="O76" s="1011"/>
      <c r="P76" s="1010"/>
      <c r="Q76" s="1010"/>
      <c r="R76" s="1010"/>
    </row>
    <row r="77" spans="1:18">
      <c r="A77" s="1014" t="s">
        <v>196</v>
      </c>
      <c r="B77" s="1014" t="s">
        <v>283</v>
      </c>
      <c r="C77" s="1014" t="s">
        <v>197</v>
      </c>
      <c r="D77" s="1014" t="s">
        <v>198</v>
      </c>
      <c r="E77" s="1014" t="s">
        <v>105</v>
      </c>
      <c r="F77" s="1015">
        <v>41731</v>
      </c>
      <c r="G77" s="1014" t="s">
        <v>283</v>
      </c>
      <c r="H77" s="1010"/>
      <c r="I77" s="1010"/>
      <c r="J77" s="1010"/>
      <c r="K77" s="1010"/>
      <c r="L77" s="1014" t="s">
        <v>283</v>
      </c>
      <c r="M77" s="1010">
        <v>1000000</v>
      </c>
      <c r="N77" s="1010"/>
      <c r="O77" s="1011">
        <v>1000000</v>
      </c>
      <c r="P77" s="1010">
        <v>1</v>
      </c>
      <c r="Q77" s="1010"/>
      <c r="R77" s="1010"/>
    </row>
    <row r="78" spans="1:18">
      <c r="A78" s="1014" t="s">
        <v>20</v>
      </c>
      <c r="B78" s="1014" t="s">
        <v>2993</v>
      </c>
      <c r="C78" s="1014" t="s">
        <v>21</v>
      </c>
      <c r="D78" s="1014" t="s">
        <v>22</v>
      </c>
      <c r="E78" s="1014" t="s">
        <v>23</v>
      </c>
      <c r="F78" s="1015">
        <v>40450</v>
      </c>
      <c r="G78" s="1014" t="s">
        <v>7</v>
      </c>
      <c r="H78" s="1010">
        <v>30000000</v>
      </c>
      <c r="I78" s="1010"/>
      <c r="J78" s="1010">
        <v>0</v>
      </c>
      <c r="K78" s="1010">
        <v>31751666.670000002</v>
      </c>
      <c r="L78" s="1014" t="s">
        <v>870</v>
      </c>
      <c r="M78" s="1010"/>
      <c r="N78" s="1010"/>
      <c r="O78" s="1011"/>
      <c r="P78" s="1010"/>
      <c r="Q78" s="1010"/>
      <c r="R78" s="1010"/>
    </row>
    <row r="79" spans="1:18">
      <c r="A79" s="1014" t="s">
        <v>20</v>
      </c>
      <c r="B79" s="1014" t="s">
        <v>283</v>
      </c>
      <c r="C79" s="1014" t="s">
        <v>21</v>
      </c>
      <c r="D79" s="1014" t="s">
        <v>22</v>
      </c>
      <c r="E79" s="1014" t="s">
        <v>23</v>
      </c>
      <c r="F79" s="1015">
        <v>41516</v>
      </c>
      <c r="G79" s="1014" t="s">
        <v>283</v>
      </c>
      <c r="H79" s="1010"/>
      <c r="I79" s="1010"/>
      <c r="J79" s="1010"/>
      <c r="K79" s="1010"/>
      <c r="L79" s="1014" t="s">
        <v>283</v>
      </c>
      <c r="M79" s="1010">
        <v>30000000</v>
      </c>
      <c r="N79" s="1010"/>
      <c r="O79" s="1011">
        <v>30000</v>
      </c>
      <c r="P79" s="1010">
        <v>1000</v>
      </c>
      <c r="Q79" s="1010"/>
      <c r="R79" s="1010"/>
    </row>
    <row r="80" spans="1:18">
      <c r="A80" s="1014" t="s">
        <v>90</v>
      </c>
      <c r="B80" s="1014" t="s">
        <v>2994</v>
      </c>
      <c r="C80" s="1014" t="s">
        <v>91</v>
      </c>
      <c r="D80" s="1014" t="s">
        <v>92</v>
      </c>
      <c r="E80" s="1014" t="s">
        <v>15</v>
      </c>
      <c r="F80" s="1015">
        <v>40450</v>
      </c>
      <c r="G80" s="1014" t="s">
        <v>7</v>
      </c>
      <c r="H80" s="1010">
        <v>6245000</v>
      </c>
      <c r="I80" s="1010"/>
      <c r="J80" s="1010">
        <v>0</v>
      </c>
      <c r="K80" s="1010">
        <v>6528523.0599999996</v>
      </c>
      <c r="L80" s="1014" t="s">
        <v>871</v>
      </c>
      <c r="M80" s="1010"/>
      <c r="N80" s="1010"/>
      <c r="O80" s="1011"/>
      <c r="P80" s="1010"/>
      <c r="Q80" s="1010"/>
      <c r="R80" s="1010"/>
    </row>
    <row r="81" spans="1:18">
      <c r="A81" s="1014" t="s">
        <v>90</v>
      </c>
      <c r="B81" s="1014" t="s">
        <v>283</v>
      </c>
      <c r="C81" s="1014" t="s">
        <v>91</v>
      </c>
      <c r="D81" s="1014" t="s">
        <v>92</v>
      </c>
      <c r="E81" s="1014" t="s">
        <v>15</v>
      </c>
      <c r="F81" s="1015">
        <v>42703</v>
      </c>
      <c r="G81" s="1014" t="s">
        <v>283</v>
      </c>
      <c r="H81" s="1010"/>
      <c r="I81" s="1010"/>
      <c r="J81" s="1010"/>
      <c r="K81" s="1010"/>
      <c r="L81" s="1014" t="s">
        <v>283</v>
      </c>
      <c r="M81" s="1010">
        <v>5745400</v>
      </c>
      <c r="N81" s="1010"/>
      <c r="O81" s="1011">
        <v>6245</v>
      </c>
      <c r="P81" s="1010">
        <v>920</v>
      </c>
      <c r="Q81" s="1010">
        <v>-499600</v>
      </c>
      <c r="R81" s="1010"/>
    </row>
    <row r="82" spans="1:18">
      <c r="A82" s="1014" t="s">
        <v>243</v>
      </c>
      <c r="B82" s="1014" t="s">
        <v>926</v>
      </c>
      <c r="C82" s="1014" t="s">
        <v>244</v>
      </c>
      <c r="D82" s="1014" t="s">
        <v>245</v>
      </c>
      <c r="E82" s="1014" t="s">
        <v>246</v>
      </c>
      <c r="F82" s="1015">
        <v>40450</v>
      </c>
      <c r="G82" s="1014" t="s">
        <v>67</v>
      </c>
      <c r="H82" s="1010"/>
      <c r="I82" s="1010">
        <v>9278000</v>
      </c>
      <c r="J82" s="1010">
        <v>0</v>
      </c>
      <c r="K82" s="1010">
        <v>9779527.4399999995</v>
      </c>
      <c r="L82" s="1014" t="s">
        <v>870</v>
      </c>
      <c r="M82" s="1010"/>
      <c r="N82" s="1010"/>
      <c r="O82" s="1011"/>
      <c r="P82" s="1010"/>
      <c r="Q82" s="1010"/>
      <c r="R82" s="1010"/>
    </row>
    <row r="83" spans="1:18">
      <c r="A83" s="1014" t="s">
        <v>243</v>
      </c>
      <c r="B83" s="1014" t="s">
        <v>283</v>
      </c>
      <c r="C83" s="1014" t="s">
        <v>244</v>
      </c>
      <c r="D83" s="1014" t="s">
        <v>245</v>
      </c>
      <c r="E83" s="1014" t="s">
        <v>246</v>
      </c>
      <c r="F83" s="1015">
        <v>41437</v>
      </c>
      <c r="G83" s="1014" t="s">
        <v>283</v>
      </c>
      <c r="H83" s="1010"/>
      <c r="I83" s="1010"/>
      <c r="J83" s="1010"/>
      <c r="K83" s="1010"/>
      <c r="L83" s="1014" t="s">
        <v>283</v>
      </c>
      <c r="M83" s="1010">
        <v>9278000</v>
      </c>
      <c r="N83" s="1010"/>
      <c r="O83" s="1011">
        <v>9278000</v>
      </c>
      <c r="P83" s="1010">
        <v>1</v>
      </c>
      <c r="Q83" s="1010"/>
      <c r="R83" s="1010"/>
    </row>
    <row r="84" spans="1:18">
      <c r="A84" s="1014" t="s">
        <v>139</v>
      </c>
      <c r="B84" s="1014" t="s">
        <v>926</v>
      </c>
      <c r="C84" s="1014" t="s">
        <v>140</v>
      </c>
      <c r="D84" s="1014" t="s">
        <v>141</v>
      </c>
      <c r="E84" s="1014" t="s">
        <v>142</v>
      </c>
      <c r="F84" s="1015">
        <v>40445</v>
      </c>
      <c r="G84" s="1014" t="s">
        <v>67</v>
      </c>
      <c r="H84" s="1010"/>
      <c r="I84" s="1010">
        <v>1657000</v>
      </c>
      <c r="J84" s="1010">
        <v>0</v>
      </c>
      <c r="K84" s="1010">
        <v>1725397.27</v>
      </c>
      <c r="L84" s="1014" t="s">
        <v>870</v>
      </c>
      <c r="M84" s="1010"/>
      <c r="N84" s="1010"/>
      <c r="O84" s="1011"/>
      <c r="P84" s="1010"/>
      <c r="Q84" s="1010"/>
      <c r="R84" s="1010"/>
    </row>
    <row r="85" spans="1:18">
      <c r="A85" s="1014" t="s">
        <v>139</v>
      </c>
      <c r="B85" s="1014" t="s">
        <v>283</v>
      </c>
      <c r="C85" s="1014" t="s">
        <v>140</v>
      </c>
      <c r="D85" s="1014" t="s">
        <v>141</v>
      </c>
      <c r="E85" s="1014" t="s">
        <v>142</v>
      </c>
      <c r="F85" s="1015">
        <v>41199</v>
      </c>
      <c r="G85" s="1014" t="s">
        <v>283</v>
      </c>
      <c r="H85" s="1010"/>
      <c r="I85" s="1010"/>
      <c r="J85" s="1010"/>
      <c r="K85" s="1010"/>
      <c r="L85" s="1014" t="s">
        <v>283</v>
      </c>
      <c r="M85" s="1010">
        <v>1657000</v>
      </c>
      <c r="N85" s="1010"/>
      <c r="O85" s="1011">
        <v>1657000</v>
      </c>
      <c r="P85" s="1010">
        <v>1</v>
      </c>
      <c r="Q85" s="1010"/>
      <c r="R85" s="1010"/>
    </row>
    <row r="86" spans="1:18">
      <c r="A86" s="1014" t="s">
        <v>209</v>
      </c>
      <c r="B86" s="1014" t="s">
        <v>3030</v>
      </c>
      <c r="C86" s="1014" t="s">
        <v>210</v>
      </c>
      <c r="D86" s="1014" t="s">
        <v>211</v>
      </c>
      <c r="E86" s="1014" t="s">
        <v>56</v>
      </c>
      <c r="F86" s="1015">
        <v>40438</v>
      </c>
      <c r="G86" s="1014" t="s">
        <v>67</v>
      </c>
      <c r="H86" s="1010"/>
      <c r="I86" s="1010">
        <v>300000</v>
      </c>
      <c r="J86" s="1010">
        <v>0</v>
      </c>
      <c r="K86" s="1010">
        <v>316666.67</v>
      </c>
      <c r="L86" s="1014" t="s">
        <v>871</v>
      </c>
      <c r="M86" s="1010"/>
      <c r="N86" s="1010"/>
      <c r="O86" s="1011"/>
      <c r="P86" s="1010"/>
      <c r="Q86" s="1010"/>
      <c r="R86" s="1010"/>
    </row>
    <row r="87" spans="1:18">
      <c r="A87" s="1014" t="s">
        <v>209</v>
      </c>
      <c r="B87" s="1014" t="s">
        <v>283</v>
      </c>
      <c r="C87" s="1014" t="s">
        <v>210</v>
      </c>
      <c r="D87" s="1014" t="s">
        <v>211</v>
      </c>
      <c r="E87" s="1014" t="s">
        <v>56</v>
      </c>
      <c r="F87" s="1015">
        <v>42731</v>
      </c>
      <c r="G87" s="1014" t="s">
        <v>283</v>
      </c>
      <c r="H87" s="1010"/>
      <c r="I87" s="1010"/>
      <c r="J87" s="1010"/>
      <c r="K87" s="1010"/>
      <c r="L87" s="1014" t="s">
        <v>283</v>
      </c>
      <c r="M87" s="1010">
        <v>279000</v>
      </c>
      <c r="N87" s="1010"/>
      <c r="O87" s="1011">
        <v>300000</v>
      </c>
      <c r="P87" s="1010">
        <v>0.93</v>
      </c>
      <c r="Q87" s="1010">
        <v>-21000</v>
      </c>
      <c r="R87" s="1010"/>
    </row>
    <row r="88" spans="1:18">
      <c r="A88" s="1014" t="s">
        <v>226</v>
      </c>
      <c r="B88" s="1014" t="s">
        <v>926</v>
      </c>
      <c r="C88" s="1014" t="s">
        <v>227</v>
      </c>
      <c r="D88" s="1014" t="s">
        <v>228</v>
      </c>
      <c r="E88" s="1014" t="s">
        <v>105</v>
      </c>
      <c r="F88" s="1015">
        <v>40450</v>
      </c>
      <c r="G88" s="1014" t="s">
        <v>67</v>
      </c>
      <c r="H88" s="1010"/>
      <c r="I88" s="1010">
        <v>350000</v>
      </c>
      <c r="J88" s="1010">
        <v>0</v>
      </c>
      <c r="K88" s="1010">
        <v>360714.44</v>
      </c>
      <c r="L88" s="1014" t="s">
        <v>870</v>
      </c>
      <c r="M88" s="1010"/>
      <c r="N88" s="1010"/>
      <c r="O88" s="1011"/>
      <c r="P88" s="1010"/>
      <c r="Q88" s="1010"/>
      <c r="R88" s="1010"/>
    </row>
    <row r="89" spans="1:18">
      <c r="A89" s="1014" t="s">
        <v>226</v>
      </c>
      <c r="B89" s="1014" t="s">
        <v>283</v>
      </c>
      <c r="C89" s="1014" t="s">
        <v>227</v>
      </c>
      <c r="D89" s="1014" t="s">
        <v>228</v>
      </c>
      <c r="E89" s="1014" t="s">
        <v>105</v>
      </c>
      <c r="F89" s="1015">
        <v>41009</v>
      </c>
      <c r="G89" s="1014" t="s">
        <v>283</v>
      </c>
      <c r="H89" s="1010"/>
      <c r="I89" s="1010"/>
      <c r="J89" s="1010"/>
      <c r="K89" s="1010"/>
      <c r="L89" s="1014" t="s">
        <v>283</v>
      </c>
      <c r="M89" s="1010">
        <v>350000</v>
      </c>
      <c r="N89" s="1010"/>
      <c r="O89" s="1011">
        <v>350000</v>
      </c>
      <c r="P89" s="1010">
        <v>1</v>
      </c>
      <c r="Q89" s="1010"/>
      <c r="R89" s="1010"/>
    </row>
    <row r="90" spans="1:18">
      <c r="A90" s="1014" t="s">
        <v>99</v>
      </c>
      <c r="B90" s="1014" t="s">
        <v>2993</v>
      </c>
      <c r="C90" s="1014" t="s">
        <v>100</v>
      </c>
      <c r="D90" s="1014" t="s">
        <v>101</v>
      </c>
      <c r="E90" s="1014" t="s">
        <v>23</v>
      </c>
      <c r="F90" s="1015">
        <v>40389</v>
      </c>
      <c r="G90" s="1014" t="s">
        <v>67</v>
      </c>
      <c r="H90" s="1010">
        <v>14000000</v>
      </c>
      <c r="I90" s="1010"/>
      <c r="J90" s="1010">
        <v>0</v>
      </c>
      <c r="K90" s="1010">
        <v>16773983.33</v>
      </c>
      <c r="L90" s="1014" t="s">
        <v>870</v>
      </c>
      <c r="M90" s="1010"/>
      <c r="N90" s="1010"/>
      <c r="O90" s="1011"/>
      <c r="P90" s="1010"/>
      <c r="Q90" s="1010"/>
      <c r="R90" s="1010"/>
    </row>
    <row r="91" spans="1:18">
      <c r="A91" s="1014" t="s">
        <v>99</v>
      </c>
      <c r="B91" s="1014" t="s">
        <v>283</v>
      </c>
      <c r="C91" s="1014" t="s">
        <v>100</v>
      </c>
      <c r="D91" s="1014" t="s">
        <v>101</v>
      </c>
      <c r="E91" s="1014" t="s">
        <v>23</v>
      </c>
      <c r="F91" s="1015">
        <v>42725</v>
      </c>
      <c r="G91" s="1014" t="s">
        <v>283</v>
      </c>
      <c r="H91" s="1010"/>
      <c r="I91" s="1010"/>
      <c r="J91" s="1010"/>
      <c r="K91" s="1010"/>
      <c r="L91" s="1014" t="s">
        <v>283</v>
      </c>
      <c r="M91" s="1010">
        <v>14000000</v>
      </c>
      <c r="N91" s="1010"/>
      <c r="O91" s="1011">
        <v>14000000</v>
      </c>
      <c r="P91" s="1010">
        <v>1</v>
      </c>
      <c r="Q91" s="1010"/>
      <c r="R91" s="1010"/>
    </row>
    <row r="92" spans="1:18">
      <c r="A92" s="1014" t="s">
        <v>236</v>
      </c>
      <c r="B92" s="1014" t="s">
        <v>926</v>
      </c>
      <c r="C92" s="1014" t="s">
        <v>237</v>
      </c>
      <c r="D92" s="1014" t="s">
        <v>238</v>
      </c>
      <c r="E92" s="1014" t="s">
        <v>239</v>
      </c>
      <c r="F92" s="1015">
        <v>40450</v>
      </c>
      <c r="G92" s="1014" t="s">
        <v>67</v>
      </c>
      <c r="H92" s="1010"/>
      <c r="I92" s="1010">
        <v>100000</v>
      </c>
      <c r="J92" s="1010">
        <v>0</v>
      </c>
      <c r="K92" s="1010">
        <v>113650</v>
      </c>
      <c r="L92" s="1014" t="s">
        <v>870</v>
      </c>
      <c r="M92" s="1010"/>
      <c r="N92" s="1010"/>
      <c r="O92" s="1011"/>
      <c r="P92" s="1010"/>
      <c r="Q92" s="1010"/>
      <c r="R92" s="1010"/>
    </row>
    <row r="93" spans="1:18">
      <c r="A93" s="1014" t="s">
        <v>236</v>
      </c>
      <c r="B93" s="1014" t="s">
        <v>283</v>
      </c>
      <c r="C93" s="1014" t="s">
        <v>237</v>
      </c>
      <c r="D93" s="1014" t="s">
        <v>238</v>
      </c>
      <c r="E93" s="1014" t="s">
        <v>239</v>
      </c>
      <c r="F93" s="1015">
        <v>42942</v>
      </c>
      <c r="G93" s="1014" t="s">
        <v>283</v>
      </c>
      <c r="H93" s="1010"/>
      <c r="I93" s="1010"/>
      <c r="J93" s="1010"/>
      <c r="K93" s="1010"/>
      <c r="L93" s="1014" t="s">
        <v>283</v>
      </c>
      <c r="M93" s="1010">
        <v>100000</v>
      </c>
      <c r="N93" s="1010"/>
      <c r="O93" s="1011">
        <v>100000</v>
      </c>
      <c r="P93" s="1010">
        <v>1</v>
      </c>
      <c r="Q93" s="1010"/>
      <c r="R93" s="1010"/>
    </row>
    <row r="94" spans="1:18">
      <c r="A94" s="1014" t="s">
        <v>160</v>
      </c>
      <c r="B94" s="1014"/>
      <c r="C94" s="1014" t="s">
        <v>161</v>
      </c>
      <c r="D94" s="1014" t="s">
        <v>162</v>
      </c>
      <c r="E94" s="1014" t="s">
        <v>23</v>
      </c>
      <c r="F94" s="1015">
        <v>40438</v>
      </c>
      <c r="G94" s="1014" t="s">
        <v>67</v>
      </c>
      <c r="H94" s="1010"/>
      <c r="I94" s="1010">
        <v>4520000</v>
      </c>
      <c r="J94" s="1010">
        <v>4520000</v>
      </c>
      <c r="K94" s="1010">
        <v>692564.44</v>
      </c>
      <c r="L94" s="1014" t="s">
        <v>869</v>
      </c>
      <c r="M94" s="1010"/>
      <c r="N94" s="1010"/>
      <c r="O94" s="1011"/>
      <c r="P94" s="1010"/>
      <c r="Q94" s="1010"/>
      <c r="R94" s="1010"/>
    </row>
    <row r="95" spans="1:18">
      <c r="A95" s="1014" t="s">
        <v>87</v>
      </c>
      <c r="B95" s="1014" t="s">
        <v>3002</v>
      </c>
      <c r="C95" s="1014" t="s">
        <v>88</v>
      </c>
      <c r="D95" s="1014" t="s">
        <v>34</v>
      </c>
      <c r="E95" s="1014" t="s">
        <v>89</v>
      </c>
      <c r="F95" s="1015">
        <v>40431</v>
      </c>
      <c r="G95" s="1014" t="s">
        <v>67</v>
      </c>
      <c r="H95" s="1010">
        <v>4205000</v>
      </c>
      <c r="I95" s="1010">
        <v>3881000</v>
      </c>
      <c r="J95" s="1010">
        <v>0</v>
      </c>
      <c r="K95" s="1010">
        <v>9982706.0700000003</v>
      </c>
      <c r="L95" s="1014" t="s">
        <v>870</v>
      </c>
      <c r="M95" s="1010"/>
      <c r="N95" s="1010"/>
      <c r="O95" s="1011"/>
      <c r="P95" s="1010"/>
      <c r="Q95" s="1010"/>
      <c r="R95" s="1010"/>
    </row>
    <row r="96" spans="1:18">
      <c r="A96" s="1014" t="s">
        <v>87</v>
      </c>
      <c r="B96" s="1014" t="s">
        <v>283</v>
      </c>
      <c r="C96" s="1014" t="s">
        <v>88</v>
      </c>
      <c r="D96" s="1014" t="s">
        <v>34</v>
      </c>
      <c r="E96" s="1014" t="s">
        <v>89</v>
      </c>
      <c r="F96" s="1015">
        <v>43194</v>
      </c>
      <c r="G96" s="1014" t="s">
        <v>283</v>
      </c>
      <c r="H96" s="1010"/>
      <c r="I96" s="1010"/>
      <c r="J96" s="1010"/>
      <c r="K96" s="1010"/>
      <c r="L96" s="1014" t="s">
        <v>283</v>
      </c>
      <c r="M96" s="1010">
        <v>8086000</v>
      </c>
      <c r="N96" s="1010"/>
      <c r="O96" s="1011">
        <v>8086000</v>
      </c>
      <c r="P96" s="1010">
        <v>1</v>
      </c>
      <c r="Q96" s="1010"/>
      <c r="R96" s="1010"/>
    </row>
    <row r="97" spans="1:18">
      <c r="A97" s="1014" t="s">
        <v>74</v>
      </c>
      <c r="B97" s="1014" t="s">
        <v>3031</v>
      </c>
      <c r="C97" s="1014" t="s">
        <v>75</v>
      </c>
      <c r="D97" s="1014" t="s">
        <v>76</v>
      </c>
      <c r="E97" s="1014" t="s">
        <v>77</v>
      </c>
      <c r="F97" s="1015">
        <v>40424</v>
      </c>
      <c r="G97" s="1014" t="s">
        <v>7</v>
      </c>
      <c r="H97" s="1010">
        <v>6000000</v>
      </c>
      <c r="I97" s="1010"/>
      <c r="J97" s="1010">
        <v>0</v>
      </c>
      <c r="K97" s="1010">
        <v>6369000</v>
      </c>
      <c r="L97" s="1014" t="s">
        <v>871</v>
      </c>
      <c r="M97" s="1010"/>
      <c r="N97" s="1010"/>
      <c r="O97" s="1011"/>
      <c r="P97" s="1010"/>
      <c r="Q97" s="1010"/>
      <c r="R97" s="1010"/>
    </row>
    <row r="98" spans="1:18">
      <c r="A98" s="1014" t="s">
        <v>74</v>
      </c>
      <c r="B98" s="1014" t="s">
        <v>283</v>
      </c>
      <c r="C98" s="1014" t="s">
        <v>75</v>
      </c>
      <c r="D98" s="1014" t="s">
        <v>76</v>
      </c>
      <c r="E98" s="1014" t="s">
        <v>77</v>
      </c>
      <c r="F98" s="1015">
        <v>42734</v>
      </c>
      <c r="G98" s="1014" t="s">
        <v>283</v>
      </c>
      <c r="H98" s="1010"/>
      <c r="I98" s="1010"/>
      <c r="J98" s="1010"/>
      <c r="K98" s="1010"/>
      <c r="L98" s="1014" t="s">
        <v>283</v>
      </c>
      <c r="M98" s="1010">
        <v>5610000</v>
      </c>
      <c r="N98" s="1010"/>
      <c r="O98" s="1011">
        <v>6000</v>
      </c>
      <c r="P98" s="1010">
        <v>935</v>
      </c>
      <c r="Q98" s="1010">
        <v>-390000</v>
      </c>
      <c r="R98" s="1010"/>
    </row>
    <row r="99" spans="1:18">
      <c r="A99" s="1014" t="s">
        <v>259</v>
      </c>
      <c r="B99" s="1014" t="s">
        <v>926</v>
      </c>
      <c r="C99" s="1014" t="s">
        <v>260</v>
      </c>
      <c r="D99" s="1014" t="s">
        <v>261</v>
      </c>
      <c r="E99" s="1014" t="s">
        <v>204</v>
      </c>
      <c r="F99" s="1015">
        <v>40450</v>
      </c>
      <c r="G99" s="1014" t="s">
        <v>67</v>
      </c>
      <c r="H99" s="1010"/>
      <c r="I99" s="1010">
        <v>698000</v>
      </c>
      <c r="J99" s="1010">
        <v>0</v>
      </c>
      <c r="K99" s="1010">
        <v>769700.7</v>
      </c>
      <c r="L99" s="1014" t="s">
        <v>870</v>
      </c>
      <c r="M99" s="1010"/>
      <c r="N99" s="1010"/>
      <c r="O99" s="1011"/>
      <c r="P99" s="1010"/>
      <c r="Q99" s="1010"/>
      <c r="R99" s="1010"/>
    </row>
    <row r="100" spans="1:18">
      <c r="A100" s="1014" t="s">
        <v>259</v>
      </c>
      <c r="B100" s="1014" t="s">
        <v>283</v>
      </c>
      <c r="C100" s="1014" t="s">
        <v>260</v>
      </c>
      <c r="D100" s="1014" t="s">
        <v>261</v>
      </c>
      <c r="E100" s="1014" t="s">
        <v>204</v>
      </c>
      <c r="F100" s="1015">
        <v>42326</v>
      </c>
      <c r="G100" s="1014" t="s">
        <v>283</v>
      </c>
      <c r="H100" s="1010"/>
      <c r="I100" s="1010"/>
      <c r="J100" s="1010"/>
      <c r="K100" s="1010"/>
      <c r="L100" s="1014" t="s">
        <v>283</v>
      </c>
      <c r="M100" s="1010">
        <v>698000</v>
      </c>
      <c r="N100" s="1010"/>
      <c r="O100" s="1011">
        <v>698000</v>
      </c>
      <c r="P100" s="1010">
        <v>1</v>
      </c>
      <c r="Q100" s="1010"/>
      <c r="R100" s="1010"/>
    </row>
    <row r="101" spans="1:18">
      <c r="A101" s="1014" t="s">
        <v>110</v>
      </c>
      <c r="B101" s="1014" t="s">
        <v>926</v>
      </c>
      <c r="C101" s="1014" t="s">
        <v>111</v>
      </c>
      <c r="D101" s="1014" t="s">
        <v>112</v>
      </c>
      <c r="E101" s="1014" t="s">
        <v>23</v>
      </c>
      <c r="F101" s="1015">
        <v>40424</v>
      </c>
      <c r="G101" s="1014" t="s">
        <v>67</v>
      </c>
      <c r="H101" s="1010"/>
      <c r="I101" s="1010">
        <v>3154000</v>
      </c>
      <c r="J101" s="1010">
        <v>0</v>
      </c>
      <c r="K101" s="1010">
        <v>3756668.07</v>
      </c>
      <c r="L101" s="1014" t="s">
        <v>870</v>
      </c>
      <c r="M101" s="1010"/>
      <c r="N101" s="1010"/>
      <c r="O101" s="1011"/>
      <c r="P101" s="1010"/>
      <c r="Q101" s="1010"/>
      <c r="R101" s="1010"/>
    </row>
    <row r="102" spans="1:18">
      <c r="A102" s="1014" t="s">
        <v>110</v>
      </c>
      <c r="B102" s="1014" t="s">
        <v>283</v>
      </c>
      <c r="C102" s="1014" t="s">
        <v>111</v>
      </c>
      <c r="D102" s="1014" t="s">
        <v>112</v>
      </c>
      <c r="E102" s="1014" t="s">
        <v>23</v>
      </c>
      <c r="F102" s="1015">
        <v>42676</v>
      </c>
      <c r="G102" s="1014" t="s">
        <v>283</v>
      </c>
      <c r="H102" s="1010"/>
      <c r="I102" s="1010"/>
      <c r="J102" s="1010"/>
      <c r="K102" s="1010"/>
      <c r="L102" s="1014" t="s">
        <v>283</v>
      </c>
      <c r="M102" s="1010">
        <v>3154000</v>
      </c>
      <c r="N102" s="1010"/>
      <c r="O102" s="1011">
        <v>3154000</v>
      </c>
      <c r="P102" s="1010">
        <v>1</v>
      </c>
      <c r="Q102" s="1010"/>
      <c r="R102" s="1010"/>
    </row>
    <row r="103" spans="1:18">
      <c r="A103" s="1014" t="s">
        <v>46</v>
      </c>
      <c r="B103" s="1014" t="s">
        <v>2993</v>
      </c>
      <c r="C103" s="1014" t="s">
        <v>47</v>
      </c>
      <c r="D103" s="1014" t="s">
        <v>48</v>
      </c>
      <c r="E103" s="1014" t="s">
        <v>23</v>
      </c>
      <c r="F103" s="1015">
        <v>40450</v>
      </c>
      <c r="G103" s="1014" t="s">
        <v>7</v>
      </c>
      <c r="H103" s="1010">
        <v>4551000</v>
      </c>
      <c r="I103" s="1010"/>
      <c r="J103" s="1010">
        <v>0</v>
      </c>
      <c r="K103" s="1010">
        <v>5035934.33</v>
      </c>
      <c r="L103" s="1014" t="s">
        <v>870</v>
      </c>
      <c r="M103" s="1010"/>
      <c r="N103" s="1010"/>
      <c r="O103" s="1011"/>
      <c r="P103" s="1010"/>
      <c r="Q103" s="1010"/>
      <c r="R103" s="1010"/>
    </row>
    <row r="104" spans="1:18">
      <c r="A104" s="1014" t="s">
        <v>46</v>
      </c>
      <c r="B104" s="1014" t="s">
        <v>283</v>
      </c>
      <c r="C104" s="1014" t="s">
        <v>47</v>
      </c>
      <c r="D104" s="1014" t="s">
        <v>48</v>
      </c>
      <c r="E104" s="1014" t="s">
        <v>23</v>
      </c>
      <c r="F104" s="1015">
        <v>42396</v>
      </c>
      <c r="G104" s="1014" t="s">
        <v>283</v>
      </c>
      <c r="H104" s="1010"/>
      <c r="I104" s="1010"/>
      <c r="J104" s="1010"/>
      <c r="K104" s="1010"/>
      <c r="L104" s="1014" t="s">
        <v>283</v>
      </c>
      <c r="M104" s="1010">
        <v>4551000</v>
      </c>
      <c r="N104" s="1010"/>
      <c r="O104" s="1011">
        <v>4551</v>
      </c>
      <c r="P104" s="1010">
        <v>1000</v>
      </c>
      <c r="Q104" s="1010"/>
      <c r="R104" s="1010"/>
    </row>
    <row r="105" spans="1:18">
      <c r="A105" s="1014" t="s">
        <v>174</v>
      </c>
      <c r="B105" s="1014" t="s">
        <v>926</v>
      </c>
      <c r="C105" s="1014" t="s">
        <v>175</v>
      </c>
      <c r="D105" s="1014" t="s">
        <v>176</v>
      </c>
      <c r="E105" s="1014" t="s">
        <v>166</v>
      </c>
      <c r="F105" s="1015">
        <v>40445</v>
      </c>
      <c r="G105" s="1014" t="s">
        <v>67</v>
      </c>
      <c r="H105" s="1010"/>
      <c r="I105" s="1010">
        <v>435000</v>
      </c>
      <c r="J105" s="1010">
        <v>0</v>
      </c>
      <c r="K105" s="1010">
        <v>481433.83</v>
      </c>
      <c r="L105" s="1014" t="s">
        <v>870</v>
      </c>
      <c r="M105" s="1010"/>
      <c r="N105" s="1010"/>
      <c r="O105" s="1011"/>
      <c r="P105" s="1010"/>
      <c r="Q105" s="1010"/>
      <c r="R105" s="1010"/>
    </row>
    <row r="106" spans="1:18">
      <c r="A106" s="1014" t="s">
        <v>174</v>
      </c>
      <c r="B106" s="1014" t="s">
        <v>283</v>
      </c>
      <c r="C106" s="1014" t="s">
        <v>175</v>
      </c>
      <c r="D106" s="1014" t="s">
        <v>176</v>
      </c>
      <c r="E106" s="1014" t="s">
        <v>166</v>
      </c>
      <c r="F106" s="1015">
        <v>41731</v>
      </c>
      <c r="G106" s="1014" t="s">
        <v>283</v>
      </c>
      <c r="H106" s="1010"/>
      <c r="I106" s="1010"/>
      <c r="J106" s="1010"/>
      <c r="K106" s="1010"/>
      <c r="L106" s="1014" t="s">
        <v>283</v>
      </c>
      <c r="M106" s="1010">
        <v>87000</v>
      </c>
      <c r="N106" s="1010"/>
      <c r="O106" s="1011">
        <v>87000</v>
      </c>
      <c r="P106" s="1010">
        <v>1</v>
      </c>
      <c r="Q106" s="1010"/>
      <c r="R106" s="1010"/>
    </row>
    <row r="107" spans="1:18">
      <c r="A107" s="1014" t="s">
        <v>174</v>
      </c>
      <c r="B107" s="1014" t="s">
        <v>283</v>
      </c>
      <c r="C107" s="1014" t="s">
        <v>175</v>
      </c>
      <c r="D107" s="1014" t="s">
        <v>176</v>
      </c>
      <c r="E107" s="1014" t="s">
        <v>166</v>
      </c>
      <c r="F107" s="1015">
        <v>42004</v>
      </c>
      <c r="G107" s="1014" t="s">
        <v>283</v>
      </c>
      <c r="H107" s="1010"/>
      <c r="I107" s="1010"/>
      <c r="J107" s="1010"/>
      <c r="K107" s="1010"/>
      <c r="L107" s="1014" t="s">
        <v>283</v>
      </c>
      <c r="M107" s="1010">
        <v>87000</v>
      </c>
      <c r="N107" s="1010"/>
      <c r="O107" s="1011">
        <v>87000</v>
      </c>
      <c r="P107" s="1010">
        <v>1</v>
      </c>
      <c r="Q107" s="1010"/>
      <c r="R107" s="1010"/>
    </row>
    <row r="108" spans="1:18">
      <c r="A108" s="1014" t="s">
        <v>174</v>
      </c>
      <c r="B108" s="1014" t="s">
        <v>283</v>
      </c>
      <c r="C108" s="1014" t="s">
        <v>175</v>
      </c>
      <c r="D108" s="1014" t="s">
        <v>176</v>
      </c>
      <c r="E108" s="1014" t="s">
        <v>166</v>
      </c>
      <c r="F108" s="1015">
        <v>42354</v>
      </c>
      <c r="G108" s="1014" t="s">
        <v>283</v>
      </c>
      <c r="H108" s="1010"/>
      <c r="I108" s="1010"/>
      <c r="J108" s="1010"/>
      <c r="K108" s="1010"/>
      <c r="L108" s="1014" t="s">
        <v>283</v>
      </c>
      <c r="M108" s="1010">
        <v>87000</v>
      </c>
      <c r="N108" s="1010"/>
      <c r="O108" s="1011">
        <v>87000</v>
      </c>
      <c r="P108" s="1010">
        <v>1</v>
      </c>
      <c r="Q108" s="1010"/>
      <c r="R108" s="1010"/>
    </row>
    <row r="109" spans="1:18">
      <c r="A109" s="1014" t="s">
        <v>174</v>
      </c>
      <c r="B109" s="1014" t="s">
        <v>283</v>
      </c>
      <c r="C109" s="1014" t="s">
        <v>175</v>
      </c>
      <c r="D109" s="1014" t="s">
        <v>176</v>
      </c>
      <c r="E109" s="1014" t="s">
        <v>166</v>
      </c>
      <c r="F109" s="1015">
        <v>42746</v>
      </c>
      <c r="G109" s="1014" t="s">
        <v>283</v>
      </c>
      <c r="H109" s="1010"/>
      <c r="I109" s="1010"/>
      <c r="J109" s="1010"/>
      <c r="K109" s="1010"/>
      <c r="L109" s="1014" t="s">
        <v>283</v>
      </c>
      <c r="M109" s="1010">
        <v>87000</v>
      </c>
      <c r="N109" s="1010"/>
      <c r="O109" s="1011">
        <v>87000</v>
      </c>
      <c r="P109" s="1010">
        <v>1</v>
      </c>
      <c r="Q109" s="1010"/>
      <c r="R109" s="1010"/>
    </row>
    <row r="110" spans="1:18">
      <c r="A110" s="1014" t="s">
        <v>174</v>
      </c>
      <c r="B110" s="1014" t="s">
        <v>283</v>
      </c>
      <c r="C110" s="1014" t="s">
        <v>175</v>
      </c>
      <c r="D110" s="1014" t="s">
        <v>176</v>
      </c>
      <c r="E110" s="1014" t="s">
        <v>166</v>
      </c>
      <c r="F110" s="1015">
        <v>43138</v>
      </c>
      <c r="G110" s="1014" t="s">
        <v>283</v>
      </c>
      <c r="H110" s="1010"/>
      <c r="I110" s="1010"/>
      <c r="J110" s="1010"/>
      <c r="K110" s="1010"/>
      <c r="L110" s="1014" t="s">
        <v>283</v>
      </c>
      <c r="M110" s="1010">
        <v>87000</v>
      </c>
      <c r="N110" s="1010"/>
      <c r="O110" s="1011">
        <v>87000</v>
      </c>
      <c r="P110" s="1010">
        <v>1</v>
      </c>
      <c r="Q110" s="1010"/>
      <c r="R110" s="1010"/>
    </row>
    <row r="111" spans="1:18">
      <c r="A111" s="1014" t="s">
        <v>49</v>
      </c>
      <c r="B111" s="1014" t="s">
        <v>3032</v>
      </c>
      <c r="C111" s="1014" t="s">
        <v>50</v>
      </c>
      <c r="D111" s="1014" t="s">
        <v>51</v>
      </c>
      <c r="E111" s="1014" t="s">
        <v>52</v>
      </c>
      <c r="F111" s="1015">
        <v>40445</v>
      </c>
      <c r="G111" s="1014" t="s">
        <v>7</v>
      </c>
      <c r="H111" s="1010">
        <v>5645000</v>
      </c>
      <c r="I111" s="1010">
        <v>5689000</v>
      </c>
      <c r="J111" s="1010">
        <v>0</v>
      </c>
      <c r="K111" s="1010">
        <v>12005854.33</v>
      </c>
      <c r="L111" s="1014" t="s">
        <v>871</v>
      </c>
      <c r="M111" s="1010"/>
      <c r="N111" s="1010"/>
      <c r="O111" s="1011"/>
      <c r="P111" s="1010"/>
      <c r="Q111" s="1010"/>
      <c r="R111" s="1010"/>
    </row>
    <row r="112" spans="1:18">
      <c r="A112" s="1014" t="s">
        <v>49</v>
      </c>
      <c r="B112" s="1014" t="s">
        <v>283</v>
      </c>
      <c r="C112" s="1014" t="s">
        <v>50</v>
      </c>
      <c r="D112" s="1014" t="s">
        <v>51</v>
      </c>
      <c r="E112" s="1014" t="s">
        <v>52</v>
      </c>
      <c r="F112" s="1015">
        <v>42724</v>
      </c>
      <c r="G112" s="1014" t="s">
        <v>283</v>
      </c>
      <c r="H112" s="1010"/>
      <c r="I112" s="1010"/>
      <c r="J112" s="1010"/>
      <c r="K112" s="1010"/>
      <c r="L112" s="1014" t="s">
        <v>283</v>
      </c>
      <c r="M112" s="1010">
        <v>10591623</v>
      </c>
      <c r="N112" s="1010"/>
      <c r="O112" s="1011">
        <v>11334</v>
      </c>
      <c r="P112" s="1010">
        <v>934.5</v>
      </c>
      <c r="Q112" s="1010">
        <v>-742377</v>
      </c>
      <c r="R112" s="1010"/>
    </row>
    <row r="113" spans="1:18">
      <c r="A113" s="1014" t="s">
        <v>125</v>
      </c>
      <c r="B113" s="1014" t="s">
        <v>3033</v>
      </c>
      <c r="C113" s="1014" t="s">
        <v>126</v>
      </c>
      <c r="D113" s="1014" t="s">
        <v>121</v>
      </c>
      <c r="E113" s="1014" t="s">
        <v>56</v>
      </c>
      <c r="F113" s="1015">
        <v>40445</v>
      </c>
      <c r="G113" s="1014" t="s">
        <v>67</v>
      </c>
      <c r="H113" s="1010"/>
      <c r="I113" s="1010">
        <v>898000</v>
      </c>
      <c r="J113" s="1010">
        <v>0</v>
      </c>
      <c r="K113" s="1010">
        <v>939667.55</v>
      </c>
      <c r="L113" s="1014" t="s">
        <v>871</v>
      </c>
      <c r="M113" s="1010"/>
      <c r="N113" s="1010"/>
      <c r="O113" s="1011"/>
      <c r="P113" s="1010"/>
      <c r="Q113" s="1010"/>
      <c r="R113" s="1010"/>
    </row>
    <row r="114" spans="1:18">
      <c r="A114" s="1014" t="s">
        <v>125</v>
      </c>
      <c r="B114" s="1014" t="s">
        <v>283</v>
      </c>
      <c r="C114" s="1014" t="s">
        <v>126</v>
      </c>
      <c r="D114" s="1014" t="s">
        <v>121</v>
      </c>
      <c r="E114" s="1014" t="s">
        <v>56</v>
      </c>
      <c r="F114" s="1015">
        <v>42734</v>
      </c>
      <c r="G114" s="1014" t="s">
        <v>283</v>
      </c>
      <c r="H114" s="1010"/>
      <c r="I114" s="1010"/>
      <c r="J114" s="1010"/>
      <c r="K114" s="1010"/>
      <c r="L114" s="1014" t="s">
        <v>283</v>
      </c>
      <c r="M114" s="1010">
        <v>827118.22</v>
      </c>
      <c r="N114" s="1010"/>
      <c r="O114" s="1011">
        <v>898000</v>
      </c>
      <c r="P114" s="1010">
        <v>0.92106706000000005</v>
      </c>
      <c r="Q114" s="1010">
        <v>-70881.78</v>
      </c>
      <c r="R114" s="1010"/>
    </row>
    <row r="115" spans="1:18">
      <c r="A115" s="1014" t="s">
        <v>102</v>
      </c>
      <c r="B115" s="1014" t="s">
        <v>3034</v>
      </c>
      <c r="C115" s="1014" t="s">
        <v>103</v>
      </c>
      <c r="D115" s="1014" t="s">
        <v>104</v>
      </c>
      <c r="E115" s="1014" t="s">
        <v>105</v>
      </c>
      <c r="F115" s="1015">
        <v>40410</v>
      </c>
      <c r="G115" s="1014" t="s">
        <v>7</v>
      </c>
      <c r="H115" s="1010">
        <v>11735000</v>
      </c>
      <c r="I115" s="1010"/>
      <c r="J115" s="1010">
        <v>0</v>
      </c>
      <c r="K115" s="1010">
        <v>10874433.34</v>
      </c>
      <c r="L115" s="1014" t="s">
        <v>871</v>
      </c>
      <c r="M115" s="1010"/>
      <c r="N115" s="1010"/>
      <c r="O115" s="1011"/>
      <c r="P115" s="1010"/>
      <c r="Q115" s="1010"/>
      <c r="R115" s="1010"/>
    </row>
    <row r="116" spans="1:18">
      <c r="A116" s="1014" t="s">
        <v>102</v>
      </c>
      <c r="B116" s="1014" t="s">
        <v>283</v>
      </c>
      <c r="C116" s="1014" t="s">
        <v>103</v>
      </c>
      <c r="D116" s="1014" t="s">
        <v>104</v>
      </c>
      <c r="E116" s="1014" t="s">
        <v>105</v>
      </c>
      <c r="F116" s="1015">
        <v>42724</v>
      </c>
      <c r="G116" s="1014" t="s">
        <v>283</v>
      </c>
      <c r="H116" s="1010"/>
      <c r="I116" s="1010"/>
      <c r="J116" s="1010"/>
      <c r="K116" s="1010"/>
      <c r="L116" s="1014" t="s">
        <v>283</v>
      </c>
      <c r="M116" s="1010">
        <v>9388000</v>
      </c>
      <c r="N116" s="1010"/>
      <c r="O116" s="1011">
        <v>11735</v>
      </c>
      <c r="P116" s="1010">
        <v>800</v>
      </c>
      <c r="Q116" s="1010">
        <v>-2347000</v>
      </c>
      <c r="R116" s="1010"/>
    </row>
    <row r="117" spans="1:18">
      <c r="A117" s="1014" t="s">
        <v>3</v>
      </c>
      <c r="B117" s="1014" t="s">
        <v>3035</v>
      </c>
      <c r="C117" s="1014" t="s">
        <v>4</v>
      </c>
      <c r="D117" s="1014" t="s">
        <v>5</v>
      </c>
      <c r="E117" s="1014" t="s">
        <v>6</v>
      </c>
      <c r="F117" s="1015">
        <v>40410</v>
      </c>
      <c r="G117" s="1014" t="s">
        <v>7</v>
      </c>
      <c r="H117" s="1010">
        <v>5500000</v>
      </c>
      <c r="I117" s="1010"/>
      <c r="J117" s="1010">
        <v>0</v>
      </c>
      <c r="K117" s="1010">
        <v>11775627.99</v>
      </c>
      <c r="L117" s="1014" t="s">
        <v>870</v>
      </c>
      <c r="M117" s="1010"/>
      <c r="N117" s="1010"/>
      <c r="O117" s="1011"/>
      <c r="P117" s="1010"/>
      <c r="Q117" s="1010"/>
      <c r="R117" s="1010"/>
    </row>
    <row r="118" spans="1:18">
      <c r="A118" s="1014" t="s">
        <v>3</v>
      </c>
      <c r="B118" s="1014" t="s">
        <v>283</v>
      </c>
      <c r="C118" s="1014" t="s">
        <v>4</v>
      </c>
      <c r="D118" s="1014" t="s">
        <v>5</v>
      </c>
      <c r="E118" s="1014" t="s">
        <v>6</v>
      </c>
      <c r="F118" s="1015">
        <v>40445</v>
      </c>
      <c r="G118" s="1014" t="s">
        <v>283</v>
      </c>
      <c r="H118" s="1010"/>
      <c r="I118" s="1010">
        <v>4836000</v>
      </c>
      <c r="J118" s="1010"/>
      <c r="K118" s="1010"/>
      <c r="L118" s="1014" t="s">
        <v>283</v>
      </c>
      <c r="M118" s="1010"/>
      <c r="N118" s="1010"/>
      <c r="O118" s="1011"/>
      <c r="P118" s="1010"/>
      <c r="Q118" s="1010"/>
      <c r="R118" s="1010"/>
    </row>
    <row r="119" spans="1:18">
      <c r="A119" s="1014" t="s">
        <v>3</v>
      </c>
      <c r="B119" s="1014" t="s">
        <v>283</v>
      </c>
      <c r="C119" s="1014" t="s">
        <v>4</v>
      </c>
      <c r="D119" s="1014" t="s">
        <v>5</v>
      </c>
      <c r="E119" s="1014" t="s">
        <v>6</v>
      </c>
      <c r="F119" s="1015">
        <v>42970</v>
      </c>
      <c r="G119" s="1014" t="s">
        <v>283</v>
      </c>
      <c r="H119" s="1010"/>
      <c r="I119" s="1010"/>
      <c r="J119" s="1010"/>
      <c r="K119" s="1010"/>
      <c r="L119" s="1014" t="s">
        <v>283</v>
      </c>
      <c r="M119" s="1010">
        <v>10336000</v>
      </c>
      <c r="N119" s="1010"/>
      <c r="O119" s="1011">
        <v>10336</v>
      </c>
      <c r="P119" s="1010">
        <v>2000</v>
      </c>
      <c r="Q119" s="1010"/>
      <c r="R119" s="1010"/>
    </row>
    <row r="120" spans="1:18">
      <c r="A120" s="1014" t="s">
        <v>137</v>
      </c>
      <c r="B120" s="1014"/>
      <c r="C120" s="1014" t="s">
        <v>138</v>
      </c>
      <c r="D120" s="1014" t="s">
        <v>29</v>
      </c>
      <c r="E120" s="1014" t="s">
        <v>56</v>
      </c>
      <c r="F120" s="1015">
        <v>40445</v>
      </c>
      <c r="G120" s="1014" t="s">
        <v>67</v>
      </c>
      <c r="H120" s="1010"/>
      <c r="I120" s="1010">
        <v>283000</v>
      </c>
      <c r="J120" s="1010">
        <v>283000</v>
      </c>
      <c r="K120" s="1010">
        <v>43253.01</v>
      </c>
      <c r="L120" s="1014" t="s">
        <v>869</v>
      </c>
      <c r="M120" s="1010"/>
      <c r="N120" s="1010"/>
      <c r="O120" s="1011"/>
      <c r="P120" s="1010"/>
      <c r="Q120" s="1010"/>
      <c r="R120" s="1010"/>
    </row>
    <row r="121" spans="1:18">
      <c r="A121" s="1014" t="s">
        <v>144</v>
      </c>
      <c r="B121" s="1014"/>
      <c r="C121" s="1014" t="s">
        <v>145</v>
      </c>
      <c r="D121" s="1014" t="s">
        <v>34</v>
      </c>
      <c r="E121" s="1014" t="s">
        <v>89</v>
      </c>
      <c r="F121" s="1015">
        <v>40450</v>
      </c>
      <c r="G121" s="1014" t="s">
        <v>67</v>
      </c>
      <c r="H121" s="1010"/>
      <c r="I121" s="1010">
        <v>325000</v>
      </c>
      <c r="J121" s="1010">
        <v>325000</v>
      </c>
      <c r="K121" s="1010">
        <v>49580.56</v>
      </c>
      <c r="L121" s="1014" t="s">
        <v>869</v>
      </c>
      <c r="M121" s="1010"/>
      <c r="N121" s="1010"/>
      <c r="O121" s="1011"/>
      <c r="P121" s="1010"/>
      <c r="Q121" s="1010"/>
      <c r="R121" s="1010"/>
    </row>
    <row r="122" spans="1:18">
      <c r="A122" s="1014" t="s">
        <v>240</v>
      </c>
      <c r="B122" s="1014"/>
      <c r="C122" s="1014" t="s">
        <v>241</v>
      </c>
      <c r="D122" s="1014" t="s">
        <v>242</v>
      </c>
      <c r="E122" s="1014" t="s">
        <v>6</v>
      </c>
      <c r="F122" s="1015">
        <v>40445</v>
      </c>
      <c r="G122" s="1014" t="s">
        <v>67</v>
      </c>
      <c r="H122" s="1010"/>
      <c r="I122" s="1010">
        <v>350000</v>
      </c>
      <c r="J122" s="1010">
        <v>0</v>
      </c>
      <c r="K122" s="1010">
        <v>404036.11</v>
      </c>
      <c r="L122" s="1014" t="s">
        <v>870</v>
      </c>
      <c r="M122" s="1010"/>
      <c r="N122" s="1010"/>
      <c r="O122" s="1011"/>
      <c r="P122" s="1010"/>
      <c r="Q122" s="1010"/>
      <c r="R122" s="1010"/>
    </row>
    <row r="123" spans="1:18">
      <c r="A123" s="1014" t="s">
        <v>240</v>
      </c>
      <c r="B123" s="1014" t="s">
        <v>283</v>
      </c>
      <c r="C123" s="1014" t="s">
        <v>241</v>
      </c>
      <c r="D123" s="1014" t="s">
        <v>242</v>
      </c>
      <c r="E123" s="1014" t="s">
        <v>6</v>
      </c>
      <c r="F123" s="1015">
        <v>43264</v>
      </c>
      <c r="G123" s="1014" t="s">
        <v>283</v>
      </c>
      <c r="H123" s="1010"/>
      <c r="I123" s="1010"/>
      <c r="J123" s="1010"/>
      <c r="K123" s="1010"/>
      <c r="L123" s="1014" t="s">
        <v>283</v>
      </c>
      <c r="M123" s="1010">
        <v>350000</v>
      </c>
      <c r="N123" s="1010"/>
      <c r="O123" s="1011">
        <v>350000</v>
      </c>
      <c r="P123" s="1010">
        <v>1</v>
      </c>
      <c r="Q123" s="1010"/>
      <c r="R123" s="1010"/>
    </row>
    <row r="124" spans="1:18">
      <c r="A124" s="1014" t="s">
        <v>182</v>
      </c>
      <c r="B124" s="1014"/>
      <c r="C124" s="1014" t="s">
        <v>183</v>
      </c>
      <c r="D124" s="1014" t="s">
        <v>184</v>
      </c>
      <c r="E124" s="1014" t="s">
        <v>185</v>
      </c>
      <c r="F124" s="1015">
        <v>40450</v>
      </c>
      <c r="G124" s="1014" t="s">
        <v>67</v>
      </c>
      <c r="H124" s="1010"/>
      <c r="I124" s="1010">
        <v>1091000</v>
      </c>
      <c r="J124" s="1010">
        <v>1091000</v>
      </c>
      <c r="K124" s="1010">
        <v>166438.10999999999</v>
      </c>
      <c r="L124" s="1014" t="s">
        <v>869</v>
      </c>
      <c r="M124" s="1010"/>
      <c r="N124" s="1010"/>
      <c r="O124" s="1011"/>
      <c r="P124" s="1010"/>
      <c r="Q124" s="1010"/>
      <c r="R124" s="1010"/>
    </row>
    <row r="125" spans="1:18">
      <c r="A125" s="1014" t="s">
        <v>32</v>
      </c>
      <c r="B125" s="1014" t="s">
        <v>3036</v>
      </c>
      <c r="C125" s="1014" t="s">
        <v>33</v>
      </c>
      <c r="D125" s="1014" t="s">
        <v>34</v>
      </c>
      <c r="E125" s="1014" t="s">
        <v>35</v>
      </c>
      <c r="F125" s="1015">
        <v>40403</v>
      </c>
      <c r="G125" s="1014" t="s">
        <v>7</v>
      </c>
      <c r="H125" s="1010">
        <v>3000000</v>
      </c>
      <c r="I125" s="1010"/>
      <c r="J125" s="1010">
        <v>0</v>
      </c>
      <c r="K125" s="1010">
        <v>3327125.28</v>
      </c>
      <c r="L125" s="1014" t="s">
        <v>871</v>
      </c>
      <c r="M125" s="1010"/>
      <c r="N125" s="1010"/>
      <c r="O125" s="1011"/>
      <c r="P125" s="1010"/>
      <c r="Q125" s="1010"/>
      <c r="R125" s="1010"/>
    </row>
    <row r="126" spans="1:18">
      <c r="A126" s="1014" t="s">
        <v>32</v>
      </c>
      <c r="B126" s="1014" t="s">
        <v>283</v>
      </c>
      <c r="C126" s="1014" t="s">
        <v>33</v>
      </c>
      <c r="D126" s="1014" t="s">
        <v>34</v>
      </c>
      <c r="E126" s="1014" t="s">
        <v>35</v>
      </c>
      <c r="F126" s="1015">
        <v>42724</v>
      </c>
      <c r="G126" s="1014" t="s">
        <v>283</v>
      </c>
      <c r="H126" s="1010"/>
      <c r="I126" s="1010"/>
      <c r="J126" s="1010"/>
      <c r="K126" s="1010"/>
      <c r="L126" s="1014" t="s">
        <v>283</v>
      </c>
      <c r="M126" s="1010">
        <v>2940000</v>
      </c>
      <c r="N126" s="1010"/>
      <c r="O126" s="1011">
        <v>3000</v>
      </c>
      <c r="P126" s="1010">
        <v>980</v>
      </c>
      <c r="Q126" s="1010">
        <v>-60000</v>
      </c>
      <c r="R126" s="1010"/>
    </row>
    <row r="127" spans="1:18">
      <c r="A127" s="1014" t="s">
        <v>189</v>
      </c>
      <c r="B127" s="1014" t="s">
        <v>3037</v>
      </c>
      <c r="C127" s="1014" t="s">
        <v>190</v>
      </c>
      <c r="D127" s="1014" t="s">
        <v>191</v>
      </c>
      <c r="E127" s="1014" t="s">
        <v>15</v>
      </c>
      <c r="F127" s="1015">
        <v>40445</v>
      </c>
      <c r="G127" s="1014" t="s">
        <v>67</v>
      </c>
      <c r="H127" s="1010"/>
      <c r="I127" s="1010">
        <v>153000</v>
      </c>
      <c r="J127" s="1010">
        <v>0</v>
      </c>
      <c r="K127" s="1010">
        <v>161150.5</v>
      </c>
      <c r="L127" s="1014" t="s">
        <v>871</v>
      </c>
      <c r="M127" s="1010"/>
      <c r="N127" s="1010"/>
      <c r="O127" s="1011"/>
      <c r="P127" s="1010"/>
      <c r="Q127" s="1010"/>
      <c r="R127" s="1010"/>
    </row>
    <row r="128" spans="1:18">
      <c r="A128" s="1014" t="s">
        <v>189</v>
      </c>
      <c r="B128" s="1014" t="s">
        <v>283</v>
      </c>
      <c r="C128" s="1014" t="s">
        <v>190</v>
      </c>
      <c r="D128" s="1014" t="s">
        <v>191</v>
      </c>
      <c r="E128" s="1014" t="s">
        <v>15</v>
      </c>
      <c r="F128" s="1015">
        <v>42731</v>
      </c>
      <c r="G128" s="1014" t="s">
        <v>283</v>
      </c>
      <c r="H128" s="1010"/>
      <c r="I128" s="1010"/>
      <c r="J128" s="1010"/>
      <c r="K128" s="1010"/>
      <c r="L128" s="1014" t="s">
        <v>283</v>
      </c>
      <c r="M128" s="1010">
        <v>142000</v>
      </c>
      <c r="N128" s="1010"/>
      <c r="O128" s="1011">
        <v>153000</v>
      </c>
      <c r="P128" s="1010">
        <v>0.92810457499999999</v>
      </c>
      <c r="Q128" s="1010">
        <v>-11000</v>
      </c>
      <c r="R128" s="1010"/>
    </row>
    <row r="129" spans="1:18">
      <c r="A129" s="1014" t="s">
        <v>96</v>
      </c>
      <c r="B129" s="1014" t="s">
        <v>2995</v>
      </c>
      <c r="C129" s="1014" t="s">
        <v>97</v>
      </c>
      <c r="D129" s="1014" t="s">
        <v>98</v>
      </c>
      <c r="E129" s="1014" t="s">
        <v>89</v>
      </c>
      <c r="F129" s="1015">
        <v>40403</v>
      </c>
      <c r="G129" s="1014" t="s">
        <v>67</v>
      </c>
      <c r="H129" s="1010">
        <v>6784000</v>
      </c>
      <c r="I129" s="1010"/>
      <c r="J129" s="1010">
        <v>0</v>
      </c>
      <c r="K129" s="1010">
        <v>79900</v>
      </c>
      <c r="L129" s="1014" t="s">
        <v>871</v>
      </c>
      <c r="M129" s="1010"/>
      <c r="N129" s="1010"/>
      <c r="O129" s="1011"/>
      <c r="P129" s="1010"/>
      <c r="Q129" s="1010"/>
      <c r="R129" s="1010"/>
    </row>
    <row r="130" spans="1:18">
      <c r="A130" s="1014" t="s">
        <v>96</v>
      </c>
      <c r="B130" s="1014" t="s">
        <v>283</v>
      </c>
      <c r="C130" s="1014" t="s">
        <v>97</v>
      </c>
      <c r="D130" s="1014" t="s">
        <v>98</v>
      </c>
      <c r="E130" s="1014" t="s">
        <v>89</v>
      </c>
      <c r="F130" s="1015">
        <v>41303</v>
      </c>
      <c r="G130" s="1014" t="s">
        <v>283</v>
      </c>
      <c r="H130" s="1010"/>
      <c r="I130" s="1010"/>
      <c r="J130" s="1010"/>
      <c r="K130" s="1010"/>
      <c r="L130" s="1014" t="s">
        <v>283</v>
      </c>
      <c r="M130" s="1010">
        <v>79900</v>
      </c>
      <c r="N130" s="1010"/>
      <c r="O130" s="1011">
        <v>6784000</v>
      </c>
      <c r="P130" s="1010">
        <v>1.1777711999999999E-2</v>
      </c>
      <c r="Q130" s="1010">
        <v>-6704100</v>
      </c>
      <c r="R130" s="1010"/>
    </row>
    <row r="131" spans="1:18">
      <c r="A131" s="1014" t="s">
        <v>202</v>
      </c>
      <c r="B131" s="1014" t="s">
        <v>926</v>
      </c>
      <c r="C131" s="1014" t="s">
        <v>2996</v>
      </c>
      <c r="D131" s="1014" t="s">
        <v>203</v>
      </c>
      <c r="E131" s="1014" t="s">
        <v>204</v>
      </c>
      <c r="F131" s="1015">
        <v>40445</v>
      </c>
      <c r="G131" s="1014" t="s">
        <v>67</v>
      </c>
      <c r="H131" s="1010"/>
      <c r="I131" s="1010">
        <v>273000</v>
      </c>
      <c r="J131" s="1010">
        <v>0</v>
      </c>
      <c r="K131" s="1010">
        <v>300072.5</v>
      </c>
      <c r="L131" s="1014" t="s">
        <v>870</v>
      </c>
      <c r="M131" s="1010"/>
      <c r="N131" s="1010"/>
      <c r="O131" s="1011"/>
      <c r="P131" s="1010"/>
      <c r="Q131" s="1010"/>
      <c r="R131" s="1010"/>
    </row>
    <row r="132" spans="1:18">
      <c r="A132" s="1014" t="s">
        <v>202</v>
      </c>
      <c r="B132" s="1014" t="s">
        <v>283</v>
      </c>
      <c r="C132" s="1014" t="s">
        <v>2996</v>
      </c>
      <c r="D132" s="1014" t="s">
        <v>203</v>
      </c>
      <c r="E132" s="1014" t="s">
        <v>204</v>
      </c>
      <c r="F132" s="1015">
        <v>42256</v>
      </c>
      <c r="G132" s="1014" t="s">
        <v>283</v>
      </c>
      <c r="H132" s="1010"/>
      <c r="I132" s="1010"/>
      <c r="J132" s="1010"/>
      <c r="K132" s="1010"/>
      <c r="L132" s="1014" t="s">
        <v>283</v>
      </c>
      <c r="M132" s="1010">
        <v>273000</v>
      </c>
      <c r="N132" s="1010"/>
      <c r="O132" s="1011">
        <v>273000</v>
      </c>
      <c r="P132" s="1010">
        <v>1</v>
      </c>
      <c r="Q132" s="1010"/>
      <c r="R132" s="1010"/>
    </row>
    <row r="133" spans="1:18">
      <c r="A133" s="1014" t="s">
        <v>71</v>
      </c>
      <c r="B133" s="1014" t="s">
        <v>2993</v>
      </c>
      <c r="C133" s="1014" t="s">
        <v>72</v>
      </c>
      <c r="D133" s="1014" t="s">
        <v>73</v>
      </c>
      <c r="E133" s="1014" t="s">
        <v>52</v>
      </c>
      <c r="F133" s="1015">
        <v>40450</v>
      </c>
      <c r="G133" s="1014" t="s">
        <v>7</v>
      </c>
      <c r="H133" s="1010">
        <v>9734000</v>
      </c>
      <c r="I133" s="1010"/>
      <c r="J133" s="1010">
        <v>0</v>
      </c>
      <c r="K133" s="1010">
        <v>10171489.220000001</v>
      </c>
      <c r="L133" s="1014" t="s">
        <v>870</v>
      </c>
      <c r="M133" s="1010"/>
      <c r="N133" s="1010"/>
      <c r="O133" s="1011"/>
      <c r="P133" s="1010"/>
      <c r="Q133" s="1010"/>
      <c r="R133" s="1010"/>
    </row>
    <row r="134" spans="1:18">
      <c r="A134" s="1014" t="s">
        <v>71</v>
      </c>
      <c r="B134" s="1014" t="s">
        <v>283</v>
      </c>
      <c r="C134" s="1014" t="s">
        <v>72</v>
      </c>
      <c r="D134" s="1014" t="s">
        <v>73</v>
      </c>
      <c r="E134" s="1014" t="s">
        <v>52</v>
      </c>
      <c r="F134" s="1015">
        <v>41271</v>
      </c>
      <c r="G134" s="1014" t="s">
        <v>283</v>
      </c>
      <c r="H134" s="1010"/>
      <c r="I134" s="1010"/>
      <c r="J134" s="1010"/>
      <c r="K134" s="1010"/>
      <c r="L134" s="1014" t="s">
        <v>283</v>
      </c>
      <c r="M134" s="1010">
        <v>9734000</v>
      </c>
      <c r="N134" s="1010"/>
      <c r="O134" s="1011">
        <v>9734</v>
      </c>
      <c r="P134" s="1010">
        <v>1000</v>
      </c>
      <c r="Q134" s="1010"/>
      <c r="R134" s="1010"/>
    </row>
    <row r="135" spans="1:18">
      <c r="A135" s="1014" t="s">
        <v>192</v>
      </c>
      <c r="B135" s="1014" t="s">
        <v>2997</v>
      </c>
      <c r="C135" s="1014" t="s">
        <v>193</v>
      </c>
      <c r="D135" s="1014" t="s">
        <v>194</v>
      </c>
      <c r="E135" s="1014" t="s">
        <v>195</v>
      </c>
      <c r="F135" s="1015">
        <v>40445</v>
      </c>
      <c r="G135" s="1014" t="s">
        <v>67</v>
      </c>
      <c r="H135" s="1010"/>
      <c r="I135" s="1010">
        <v>2500000</v>
      </c>
      <c r="J135" s="1010">
        <v>0</v>
      </c>
      <c r="K135" s="1010">
        <v>2716972.22</v>
      </c>
      <c r="L135" s="1014" t="s">
        <v>871</v>
      </c>
      <c r="M135" s="1010"/>
      <c r="N135" s="1010"/>
      <c r="O135" s="1011"/>
      <c r="P135" s="1010"/>
      <c r="Q135" s="1010"/>
      <c r="R135" s="1010"/>
    </row>
    <row r="136" spans="1:18">
      <c r="A136" s="1014" t="s">
        <v>192</v>
      </c>
      <c r="B136" s="1014" t="s">
        <v>283</v>
      </c>
      <c r="C136" s="1014" t="s">
        <v>193</v>
      </c>
      <c r="D136" s="1014" t="s">
        <v>194</v>
      </c>
      <c r="E136" s="1014" t="s">
        <v>195</v>
      </c>
      <c r="F136" s="1015">
        <v>42438</v>
      </c>
      <c r="G136" s="1014" t="s">
        <v>283</v>
      </c>
      <c r="H136" s="1010"/>
      <c r="I136" s="1010"/>
      <c r="J136" s="1010"/>
      <c r="K136" s="1010"/>
      <c r="L136" s="1014" t="s">
        <v>283</v>
      </c>
      <c r="M136" s="1010">
        <v>1500000</v>
      </c>
      <c r="N136" s="1010"/>
      <c r="O136" s="1011">
        <v>1500000</v>
      </c>
      <c r="P136" s="1010">
        <v>1</v>
      </c>
      <c r="Q136" s="1010"/>
      <c r="R136" s="1010"/>
    </row>
    <row r="137" spans="1:18">
      <c r="A137" s="1014" t="s">
        <v>192</v>
      </c>
      <c r="B137" s="1014" t="s">
        <v>283</v>
      </c>
      <c r="C137" s="1014" t="s">
        <v>193</v>
      </c>
      <c r="D137" s="1014" t="s">
        <v>194</v>
      </c>
      <c r="E137" s="1014" t="s">
        <v>195</v>
      </c>
      <c r="F137" s="1015">
        <v>42696</v>
      </c>
      <c r="G137" s="1014" t="s">
        <v>283</v>
      </c>
      <c r="H137" s="1010"/>
      <c r="I137" s="1010"/>
      <c r="J137" s="1010"/>
      <c r="K137" s="1010"/>
      <c r="L137" s="1014" t="s">
        <v>283</v>
      </c>
      <c r="M137" s="1010">
        <v>930000</v>
      </c>
      <c r="N137" s="1010"/>
      <c r="O137" s="1011">
        <v>1000000</v>
      </c>
      <c r="P137" s="1010">
        <v>0.93</v>
      </c>
      <c r="Q137" s="1010">
        <v>-70000</v>
      </c>
      <c r="R137" s="1010"/>
    </row>
    <row r="138" spans="1:18">
      <c r="A138" s="1014" t="s">
        <v>256</v>
      </c>
      <c r="B138" s="1014" t="s">
        <v>926</v>
      </c>
      <c r="C138" s="1014" t="s">
        <v>257</v>
      </c>
      <c r="D138" s="1014" t="s">
        <v>258</v>
      </c>
      <c r="E138" s="1014" t="s">
        <v>83</v>
      </c>
      <c r="F138" s="1015">
        <v>40450</v>
      </c>
      <c r="G138" s="1014" t="s">
        <v>67</v>
      </c>
      <c r="H138" s="1010"/>
      <c r="I138" s="1010">
        <v>31000</v>
      </c>
      <c r="J138" s="1010">
        <v>0</v>
      </c>
      <c r="K138" s="1010">
        <v>35241.83</v>
      </c>
      <c r="L138" s="1014" t="s">
        <v>870</v>
      </c>
      <c r="M138" s="1010"/>
      <c r="N138" s="1010"/>
      <c r="O138" s="1011"/>
      <c r="P138" s="1010"/>
      <c r="Q138" s="1010"/>
      <c r="R138" s="1010"/>
    </row>
    <row r="139" spans="1:18">
      <c r="A139" s="1014" t="s">
        <v>256</v>
      </c>
      <c r="B139" s="1014" t="s">
        <v>283</v>
      </c>
      <c r="C139" s="1014" t="s">
        <v>257</v>
      </c>
      <c r="D139" s="1014" t="s">
        <v>258</v>
      </c>
      <c r="E139" s="1014" t="s">
        <v>83</v>
      </c>
      <c r="F139" s="1015">
        <v>42949</v>
      </c>
      <c r="G139" s="1014" t="s">
        <v>283</v>
      </c>
      <c r="H139" s="1010"/>
      <c r="I139" s="1010"/>
      <c r="J139" s="1010"/>
      <c r="K139" s="1010"/>
      <c r="L139" s="1014" t="s">
        <v>283</v>
      </c>
      <c r="M139" s="1010">
        <v>31000</v>
      </c>
      <c r="N139" s="1010"/>
      <c r="O139" s="1011">
        <v>31000</v>
      </c>
      <c r="P139" s="1010">
        <v>1</v>
      </c>
      <c r="Q139" s="1010"/>
      <c r="R139" s="1010"/>
    </row>
    <row r="140" spans="1:18">
      <c r="A140" s="1014" t="s">
        <v>233</v>
      </c>
      <c r="B140" s="1014" t="s">
        <v>3038</v>
      </c>
      <c r="C140" s="1014" t="s">
        <v>234</v>
      </c>
      <c r="D140" s="1014" t="s">
        <v>235</v>
      </c>
      <c r="E140" s="1014" t="s">
        <v>6</v>
      </c>
      <c r="F140" s="1015">
        <v>40445</v>
      </c>
      <c r="G140" s="1014" t="s">
        <v>67</v>
      </c>
      <c r="H140" s="1010"/>
      <c r="I140" s="1010">
        <v>2828000</v>
      </c>
      <c r="J140" s="1010">
        <v>0</v>
      </c>
      <c r="K140" s="1010">
        <v>2963429.78</v>
      </c>
      <c r="L140" s="1014" t="s">
        <v>871</v>
      </c>
      <c r="M140" s="1010"/>
      <c r="N140" s="1010"/>
      <c r="O140" s="1011"/>
      <c r="P140" s="1010"/>
      <c r="Q140" s="1010"/>
      <c r="R140" s="1010"/>
    </row>
    <row r="141" spans="1:18">
      <c r="A141" s="1014" t="s">
        <v>233</v>
      </c>
      <c r="B141" s="1014" t="s">
        <v>283</v>
      </c>
      <c r="C141" s="1014" t="s">
        <v>234</v>
      </c>
      <c r="D141" s="1014" t="s">
        <v>235</v>
      </c>
      <c r="E141" s="1014" t="s">
        <v>6</v>
      </c>
      <c r="F141" s="1015">
        <v>42745</v>
      </c>
      <c r="G141" s="1014" t="s">
        <v>283</v>
      </c>
      <c r="H141" s="1010"/>
      <c r="I141" s="1010"/>
      <c r="J141" s="1010"/>
      <c r="K141" s="1010"/>
      <c r="L141" s="1014" t="s">
        <v>283</v>
      </c>
      <c r="M141" s="1010">
        <v>2607416</v>
      </c>
      <c r="N141" s="1010"/>
      <c r="O141" s="1011">
        <v>2828000</v>
      </c>
      <c r="P141" s="1010">
        <v>0.92200000000000004</v>
      </c>
      <c r="Q141" s="1010">
        <v>-220584</v>
      </c>
      <c r="R141" s="1010"/>
    </row>
    <row r="142" spans="1:18">
      <c r="A142" s="1014" t="s">
        <v>93</v>
      </c>
      <c r="B142" s="1014" t="s">
        <v>2993</v>
      </c>
      <c r="C142" s="1014" t="s">
        <v>94</v>
      </c>
      <c r="D142" s="1014" t="s">
        <v>95</v>
      </c>
      <c r="E142" s="1014" t="s">
        <v>23</v>
      </c>
      <c r="F142" s="1015">
        <v>40450</v>
      </c>
      <c r="G142" s="1014" t="s">
        <v>7</v>
      </c>
      <c r="H142" s="1010">
        <v>17910000</v>
      </c>
      <c r="I142" s="1010"/>
      <c r="J142" s="1010">
        <v>0</v>
      </c>
      <c r="K142" s="1010">
        <v>19794559.989999998</v>
      </c>
      <c r="L142" s="1014" t="s">
        <v>870</v>
      </c>
      <c r="M142" s="1010"/>
      <c r="N142" s="1010"/>
      <c r="O142" s="1011"/>
      <c r="P142" s="1010"/>
      <c r="Q142" s="1010"/>
      <c r="R142" s="1010"/>
    </row>
    <row r="143" spans="1:18">
      <c r="A143" s="1014" t="s">
        <v>93</v>
      </c>
      <c r="B143" s="1014" t="s">
        <v>283</v>
      </c>
      <c r="C143" s="1014" t="s">
        <v>94</v>
      </c>
      <c r="D143" s="1014" t="s">
        <v>95</v>
      </c>
      <c r="E143" s="1014" t="s">
        <v>23</v>
      </c>
      <c r="F143" s="1015">
        <v>42256</v>
      </c>
      <c r="G143" s="1014" t="s">
        <v>283</v>
      </c>
      <c r="H143" s="1010"/>
      <c r="I143" s="1010"/>
      <c r="J143" s="1010"/>
      <c r="K143" s="1010"/>
      <c r="L143" s="1014" t="s">
        <v>283</v>
      </c>
      <c r="M143" s="1010">
        <v>9250000</v>
      </c>
      <c r="N143" s="1010"/>
      <c r="O143" s="1011">
        <v>9250</v>
      </c>
      <c r="P143" s="1010">
        <v>1000</v>
      </c>
      <c r="Q143" s="1010"/>
      <c r="R143" s="1010"/>
    </row>
    <row r="144" spans="1:18">
      <c r="A144" s="1014" t="s">
        <v>93</v>
      </c>
      <c r="B144" s="1014" t="s">
        <v>283</v>
      </c>
      <c r="C144" s="1014" t="s">
        <v>94</v>
      </c>
      <c r="D144" s="1014" t="s">
        <v>95</v>
      </c>
      <c r="E144" s="1014" t="s">
        <v>23</v>
      </c>
      <c r="F144" s="1015">
        <v>42452</v>
      </c>
      <c r="G144" s="1014" t="s">
        <v>283</v>
      </c>
      <c r="H144" s="1010"/>
      <c r="I144" s="1010"/>
      <c r="J144" s="1010"/>
      <c r="K144" s="1010"/>
      <c r="L144" s="1014" t="s">
        <v>283</v>
      </c>
      <c r="M144" s="1010">
        <v>3000000</v>
      </c>
      <c r="N144" s="1010"/>
      <c r="O144" s="1011">
        <v>3000</v>
      </c>
      <c r="P144" s="1010">
        <v>1000</v>
      </c>
      <c r="Q144" s="1010"/>
      <c r="R144" s="1010"/>
    </row>
    <row r="145" spans="1:18">
      <c r="A145" s="1014" t="s">
        <v>93</v>
      </c>
      <c r="B145" s="1014" t="s">
        <v>283</v>
      </c>
      <c r="C145" s="1014" t="s">
        <v>94</v>
      </c>
      <c r="D145" s="1014" t="s">
        <v>95</v>
      </c>
      <c r="E145" s="1014" t="s">
        <v>23</v>
      </c>
      <c r="F145" s="1015">
        <v>42517</v>
      </c>
      <c r="G145" s="1014" t="s">
        <v>283</v>
      </c>
      <c r="H145" s="1010"/>
      <c r="I145" s="1010"/>
      <c r="J145" s="1010"/>
      <c r="K145" s="1010"/>
      <c r="L145" s="1014" t="s">
        <v>283</v>
      </c>
      <c r="M145" s="1010">
        <v>5660000</v>
      </c>
      <c r="N145" s="1010"/>
      <c r="O145" s="1011">
        <v>5660</v>
      </c>
      <c r="P145" s="1010">
        <v>1000</v>
      </c>
      <c r="Q145" s="1010"/>
      <c r="R145" s="1010"/>
    </row>
    <row r="146" spans="1:18">
      <c r="A146" s="1014" t="s">
        <v>8</v>
      </c>
      <c r="B146" s="1014" t="s">
        <v>2998</v>
      </c>
      <c r="C146" s="1014" t="s">
        <v>9</v>
      </c>
      <c r="D146" s="1014" t="s">
        <v>10</v>
      </c>
      <c r="E146" s="1014" t="s">
        <v>11</v>
      </c>
      <c r="F146" s="1015">
        <v>40450</v>
      </c>
      <c r="G146" s="1014" t="s">
        <v>7</v>
      </c>
      <c r="H146" s="1010">
        <v>18000000</v>
      </c>
      <c r="I146" s="1010">
        <v>4000000</v>
      </c>
      <c r="J146" s="1010">
        <v>0</v>
      </c>
      <c r="K146" s="1010">
        <v>24019111.109999999</v>
      </c>
      <c r="L146" s="1014" t="s">
        <v>871</v>
      </c>
      <c r="M146" s="1010"/>
      <c r="N146" s="1010"/>
      <c r="O146" s="1011"/>
      <c r="P146" s="1010"/>
      <c r="Q146" s="1010"/>
      <c r="R146" s="1010"/>
    </row>
    <row r="147" spans="1:18">
      <c r="A147" s="1014" t="s">
        <v>8</v>
      </c>
      <c r="B147" s="1014" t="s">
        <v>283</v>
      </c>
      <c r="C147" s="1014" t="s">
        <v>9</v>
      </c>
      <c r="D147" s="1014" t="s">
        <v>10</v>
      </c>
      <c r="E147" s="1014" t="s">
        <v>11</v>
      </c>
      <c r="F147" s="1015">
        <v>42674</v>
      </c>
      <c r="G147" s="1014" t="s">
        <v>283</v>
      </c>
      <c r="H147" s="1010"/>
      <c r="I147" s="1010"/>
      <c r="J147" s="1010"/>
      <c r="K147" s="1010"/>
      <c r="L147" s="1014" t="s">
        <v>283</v>
      </c>
      <c r="M147" s="1010">
        <v>21340000</v>
      </c>
      <c r="N147" s="1010"/>
      <c r="O147" s="1011">
        <v>22000</v>
      </c>
      <c r="P147" s="1010">
        <v>970</v>
      </c>
      <c r="Q147" s="1010">
        <v>-660000</v>
      </c>
      <c r="R147" s="1010"/>
    </row>
    <row r="148" spans="1:18">
      <c r="A148" s="1014" t="s">
        <v>131</v>
      </c>
      <c r="B148" s="1014" t="s">
        <v>2619</v>
      </c>
      <c r="C148" s="1014" t="s">
        <v>132</v>
      </c>
      <c r="D148" s="1014" t="s">
        <v>133</v>
      </c>
      <c r="E148" s="1014" t="s">
        <v>52</v>
      </c>
      <c r="F148" s="1015">
        <v>40450</v>
      </c>
      <c r="G148" s="1014" t="s">
        <v>67</v>
      </c>
      <c r="H148" s="1010"/>
      <c r="I148" s="1010">
        <v>2646000</v>
      </c>
      <c r="J148" s="1010">
        <v>0</v>
      </c>
      <c r="K148" s="1010">
        <v>2764776</v>
      </c>
      <c r="L148" s="1014" t="s">
        <v>871</v>
      </c>
      <c r="M148" s="1010"/>
      <c r="N148" s="1010"/>
      <c r="O148" s="1011"/>
      <c r="P148" s="1010"/>
      <c r="Q148" s="1010"/>
      <c r="R148" s="1010"/>
    </row>
    <row r="149" spans="1:18">
      <c r="A149" s="1014" t="s">
        <v>131</v>
      </c>
      <c r="B149" s="1014" t="s">
        <v>283</v>
      </c>
      <c r="C149" s="1014" t="s">
        <v>132</v>
      </c>
      <c r="D149" s="1014" t="s">
        <v>133</v>
      </c>
      <c r="E149" s="1014" t="s">
        <v>52</v>
      </c>
      <c r="F149" s="1015">
        <v>42731</v>
      </c>
      <c r="G149" s="1014" t="s">
        <v>283</v>
      </c>
      <c r="H149" s="1010"/>
      <c r="I149" s="1010"/>
      <c r="J149" s="1010"/>
      <c r="K149" s="1010"/>
      <c r="L149" s="1014" t="s">
        <v>283</v>
      </c>
      <c r="M149" s="1010">
        <v>2434320</v>
      </c>
      <c r="N149" s="1010"/>
      <c r="O149" s="1011">
        <v>2646000</v>
      </c>
      <c r="P149" s="1010">
        <v>0.92</v>
      </c>
      <c r="Q149" s="1010">
        <v>-211680</v>
      </c>
      <c r="R149" s="1010"/>
    </row>
    <row r="150" spans="1:18">
      <c r="A150" s="1014" t="s">
        <v>39</v>
      </c>
      <c r="B150" s="1014" t="s">
        <v>2999</v>
      </c>
      <c r="C150" s="1014" t="s">
        <v>40</v>
      </c>
      <c r="D150" s="1014" t="s">
        <v>41</v>
      </c>
      <c r="E150" s="1014" t="s">
        <v>42</v>
      </c>
      <c r="F150" s="1015">
        <v>40396</v>
      </c>
      <c r="G150" s="1014" t="s">
        <v>7</v>
      </c>
      <c r="H150" s="1010">
        <v>11000000</v>
      </c>
      <c r="I150" s="1010">
        <v>22800000</v>
      </c>
      <c r="J150" s="1010">
        <v>0</v>
      </c>
      <c r="K150" s="1010">
        <v>35702188.890000001</v>
      </c>
      <c r="L150" s="1014" t="s">
        <v>871</v>
      </c>
      <c r="M150" s="1010"/>
      <c r="N150" s="1010"/>
      <c r="O150" s="1011"/>
      <c r="P150" s="1010"/>
      <c r="Q150" s="1010"/>
      <c r="R150" s="1010"/>
    </row>
    <row r="151" spans="1:18">
      <c r="A151" s="1014" t="s">
        <v>39</v>
      </c>
      <c r="B151" s="1014" t="s">
        <v>283</v>
      </c>
      <c r="C151" s="1014" t="s">
        <v>40</v>
      </c>
      <c r="D151" s="1014" t="s">
        <v>41</v>
      </c>
      <c r="E151" s="1014" t="s">
        <v>42</v>
      </c>
      <c r="F151" s="1015">
        <v>42703</v>
      </c>
      <c r="G151" s="1014" t="s">
        <v>283</v>
      </c>
      <c r="H151" s="1010"/>
      <c r="I151" s="1010"/>
      <c r="J151" s="1010"/>
      <c r="K151" s="1010"/>
      <c r="L151" s="1014" t="s">
        <v>283</v>
      </c>
      <c r="M151" s="1010">
        <v>31434000</v>
      </c>
      <c r="N151" s="1010"/>
      <c r="O151" s="1011">
        <v>33800</v>
      </c>
      <c r="P151" s="1010">
        <v>930</v>
      </c>
      <c r="Q151" s="1010">
        <v>-2366000</v>
      </c>
      <c r="R151" s="1010"/>
    </row>
    <row r="152" spans="1:18">
      <c r="A152" s="1014" t="s">
        <v>116</v>
      </c>
      <c r="B152" s="1014" t="s">
        <v>3039</v>
      </c>
      <c r="C152" s="1014" t="s">
        <v>117</v>
      </c>
      <c r="D152" s="1014" t="s">
        <v>118</v>
      </c>
      <c r="E152" s="1014" t="s">
        <v>56</v>
      </c>
      <c r="F152" s="1015">
        <v>40450</v>
      </c>
      <c r="G152" s="1014" t="s">
        <v>67</v>
      </c>
      <c r="H152" s="1010"/>
      <c r="I152" s="1010">
        <v>1709000</v>
      </c>
      <c r="J152" s="1010">
        <v>0</v>
      </c>
      <c r="K152" s="1010">
        <v>1802139.7</v>
      </c>
      <c r="L152" s="1014" t="s">
        <v>871</v>
      </c>
      <c r="M152" s="1010"/>
      <c r="N152" s="1010"/>
      <c r="O152" s="1011"/>
      <c r="P152" s="1010"/>
      <c r="Q152" s="1010"/>
      <c r="R152" s="1010"/>
    </row>
    <row r="153" spans="1:18">
      <c r="A153" s="1014" t="s">
        <v>116</v>
      </c>
      <c r="B153" s="1014" t="s">
        <v>283</v>
      </c>
      <c r="C153" s="1014" t="s">
        <v>117</v>
      </c>
      <c r="D153" s="1014" t="s">
        <v>118</v>
      </c>
      <c r="E153" s="1014" t="s">
        <v>56</v>
      </c>
      <c r="F153" s="1015">
        <v>42724</v>
      </c>
      <c r="G153" s="1014" t="s">
        <v>283</v>
      </c>
      <c r="H153" s="1010"/>
      <c r="I153" s="1010"/>
      <c r="J153" s="1010"/>
      <c r="K153" s="1010"/>
      <c r="L153" s="1014" t="s">
        <v>283</v>
      </c>
      <c r="M153" s="1010">
        <v>1589370</v>
      </c>
      <c r="N153" s="1010"/>
      <c r="O153" s="1011">
        <v>1709000</v>
      </c>
      <c r="P153" s="1010">
        <v>0.93</v>
      </c>
      <c r="Q153" s="1010">
        <v>-119630</v>
      </c>
      <c r="R153" s="1010"/>
    </row>
    <row r="154" spans="1:18">
      <c r="A154" s="1014" t="s">
        <v>218</v>
      </c>
      <c r="B154" s="1014" t="s">
        <v>926</v>
      </c>
      <c r="C154" s="1014" t="s">
        <v>219</v>
      </c>
      <c r="D154" s="1014" t="s">
        <v>220</v>
      </c>
      <c r="E154" s="1014" t="s">
        <v>166</v>
      </c>
      <c r="F154" s="1015">
        <v>40450</v>
      </c>
      <c r="G154" s="1014" t="s">
        <v>67</v>
      </c>
      <c r="H154" s="1010"/>
      <c r="I154" s="1010">
        <v>1100000</v>
      </c>
      <c r="J154" s="1010">
        <v>0</v>
      </c>
      <c r="K154" s="1010">
        <v>1167894.44</v>
      </c>
      <c r="L154" s="1014" t="s">
        <v>870</v>
      </c>
      <c r="M154" s="1010"/>
      <c r="N154" s="1010"/>
      <c r="O154" s="1011"/>
      <c r="P154" s="1010"/>
      <c r="Q154" s="1010"/>
      <c r="R154" s="1010"/>
    </row>
    <row r="155" spans="1:18">
      <c r="A155" s="1014" t="s">
        <v>218</v>
      </c>
      <c r="B155" s="1014" t="s">
        <v>283</v>
      </c>
      <c r="C155" s="1014" t="s">
        <v>219</v>
      </c>
      <c r="D155" s="1014" t="s">
        <v>220</v>
      </c>
      <c r="E155" s="1014" t="s">
        <v>166</v>
      </c>
      <c r="F155" s="1015">
        <v>41577</v>
      </c>
      <c r="G155" s="1014" t="s">
        <v>283</v>
      </c>
      <c r="H155" s="1010"/>
      <c r="I155" s="1010"/>
      <c r="J155" s="1010"/>
      <c r="K155" s="1010"/>
      <c r="L155" s="1014" t="s">
        <v>283</v>
      </c>
      <c r="M155" s="1010">
        <v>1100000</v>
      </c>
      <c r="N155" s="1010"/>
      <c r="O155" s="1011">
        <v>1100000</v>
      </c>
      <c r="P155" s="1010">
        <v>1</v>
      </c>
      <c r="Q155" s="1010"/>
      <c r="R155" s="1010"/>
    </row>
    <row r="156" spans="1:18">
      <c r="A156" s="1014" t="s">
        <v>36</v>
      </c>
      <c r="B156" s="1014" t="s">
        <v>3000</v>
      </c>
      <c r="C156" s="1014" t="s">
        <v>37</v>
      </c>
      <c r="D156" s="1014" t="s">
        <v>38</v>
      </c>
      <c r="E156" s="1014" t="s">
        <v>23</v>
      </c>
      <c r="F156" s="1015">
        <v>40450</v>
      </c>
      <c r="G156" s="1014" t="s">
        <v>7</v>
      </c>
      <c r="H156" s="1010">
        <v>15750000</v>
      </c>
      <c r="I156" s="1010"/>
      <c r="J156" s="1010">
        <v>0</v>
      </c>
      <c r="K156" s="1010">
        <v>16650500</v>
      </c>
      <c r="L156" s="1014" t="s">
        <v>871</v>
      </c>
      <c r="M156" s="1010"/>
      <c r="N156" s="1010"/>
      <c r="O156" s="1011"/>
      <c r="P156" s="1010"/>
      <c r="Q156" s="1010"/>
      <c r="R156" s="1010"/>
    </row>
    <row r="157" spans="1:18">
      <c r="A157" s="1014" t="s">
        <v>36</v>
      </c>
      <c r="B157" s="1014" t="s">
        <v>283</v>
      </c>
      <c r="C157" s="1014" t="s">
        <v>37</v>
      </c>
      <c r="D157" s="1014" t="s">
        <v>38</v>
      </c>
      <c r="E157" s="1014" t="s">
        <v>23</v>
      </c>
      <c r="F157" s="1015">
        <v>42654</v>
      </c>
      <c r="G157" s="1014" t="s">
        <v>283</v>
      </c>
      <c r="H157" s="1010"/>
      <c r="I157" s="1010"/>
      <c r="J157" s="1010"/>
      <c r="K157" s="1010"/>
      <c r="L157" s="1014" t="s">
        <v>283</v>
      </c>
      <c r="M157" s="1010">
        <v>14750000</v>
      </c>
      <c r="N157" s="1010"/>
      <c r="O157" s="1011">
        <v>15750</v>
      </c>
      <c r="P157" s="1010">
        <v>936.50793650799994</v>
      </c>
      <c r="Q157" s="1010">
        <v>-1000000</v>
      </c>
      <c r="R157" s="1010"/>
    </row>
    <row r="158" spans="1:18">
      <c r="A158" s="1014" t="s">
        <v>43</v>
      </c>
      <c r="B158" s="1014" t="s">
        <v>3001</v>
      </c>
      <c r="C158" s="1014" t="s">
        <v>44</v>
      </c>
      <c r="D158" s="1014" t="s">
        <v>45</v>
      </c>
      <c r="E158" s="1014" t="s">
        <v>23</v>
      </c>
      <c r="F158" s="1015">
        <v>40450</v>
      </c>
      <c r="G158" s="1014" t="s">
        <v>7</v>
      </c>
      <c r="H158" s="1010">
        <v>5000000</v>
      </c>
      <c r="I158" s="1010">
        <v>12123000</v>
      </c>
      <c r="J158" s="1010">
        <v>0</v>
      </c>
      <c r="K158" s="1010">
        <v>18043495.609999999</v>
      </c>
      <c r="L158" s="1014" t="s">
        <v>871</v>
      </c>
      <c r="M158" s="1010"/>
      <c r="N158" s="1010"/>
      <c r="O158" s="1011"/>
      <c r="P158" s="1010"/>
      <c r="Q158" s="1010"/>
      <c r="R158" s="1010"/>
    </row>
    <row r="159" spans="1:18">
      <c r="A159" s="1014" t="s">
        <v>43</v>
      </c>
      <c r="B159" s="1014" t="s">
        <v>283</v>
      </c>
      <c r="C159" s="1014" t="s">
        <v>44</v>
      </c>
      <c r="D159" s="1014" t="s">
        <v>45</v>
      </c>
      <c r="E159" s="1014" t="s">
        <v>23</v>
      </c>
      <c r="F159" s="1015">
        <v>42710</v>
      </c>
      <c r="G159" s="1014" t="s">
        <v>283</v>
      </c>
      <c r="H159" s="1010"/>
      <c r="I159" s="1010"/>
      <c r="J159" s="1010"/>
      <c r="K159" s="1010"/>
      <c r="L159" s="1014" t="s">
        <v>283</v>
      </c>
      <c r="M159" s="1010">
        <v>15925000</v>
      </c>
      <c r="N159" s="1010"/>
      <c r="O159" s="1011">
        <v>17123</v>
      </c>
      <c r="P159" s="1010">
        <v>930.03562459800003</v>
      </c>
      <c r="Q159" s="1010">
        <v>-1198000</v>
      </c>
      <c r="R159" s="1010"/>
    </row>
    <row r="160" spans="1:18">
      <c r="A160" s="1014" t="s">
        <v>64</v>
      </c>
      <c r="B160" s="1014" t="s">
        <v>926</v>
      </c>
      <c r="C160" s="1014" t="s">
        <v>65</v>
      </c>
      <c r="D160" s="1014" t="s">
        <v>66</v>
      </c>
      <c r="E160" s="1014" t="s">
        <v>23</v>
      </c>
      <c r="F160" s="1015">
        <v>40450</v>
      </c>
      <c r="G160" s="1014" t="s">
        <v>67</v>
      </c>
      <c r="H160" s="1010"/>
      <c r="I160" s="1010">
        <v>7922000</v>
      </c>
      <c r="J160" s="1010">
        <v>0</v>
      </c>
      <c r="K160" s="1010">
        <v>9276380.5299999993</v>
      </c>
      <c r="L160" s="1014" t="s">
        <v>870</v>
      </c>
      <c r="M160" s="1010"/>
      <c r="N160" s="1010"/>
      <c r="O160" s="1011"/>
      <c r="P160" s="1010"/>
      <c r="Q160" s="1010"/>
      <c r="R160" s="1010"/>
    </row>
    <row r="161" spans="1:18">
      <c r="A161" s="1014" t="s">
        <v>64</v>
      </c>
      <c r="B161" s="1014" t="s">
        <v>283</v>
      </c>
      <c r="C161" s="1014" t="s">
        <v>65</v>
      </c>
      <c r="D161" s="1014" t="s">
        <v>66</v>
      </c>
      <c r="E161" s="1014" t="s">
        <v>23</v>
      </c>
      <c r="F161" s="1015">
        <v>41990</v>
      </c>
      <c r="G161" s="1014" t="s">
        <v>283</v>
      </c>
      <c r="H161" s="1010"/>
      <c r="I161" s="1010"/>
      <c r="J161" s="1010"/>
      <c r="K161" s="1010"/>
      <c r="L161" s="1014" t="s">
        <v>283</v>
      </c>
      <c r="M161" s="1010">
        <v>3700000</v>
      </c>
      <c r="N161" s="1010"/>
      <c r="O161" s="1011">
        <v>3700000</v>
      </c>
      <c r="P161" s="1010">
        <v>1</v>
      </c>
      <c r="Q161" s="1010"/>
      <c r="R161" s="1010"/>
    </row>
    <row r="162" spans="1:18">
      <c r="A162" s="1014" t="s">
        <v>64</v>
      </c>
      <c r="B162" s="1014" t="s">
        <v>283</v>
      </c>
      <c r="C162" s="1014" t="s">
        <v>65</v>
      </c>
      <c r="D162" s="1014" t="s">
        <v>66</v>
      </c>
      <c r="E162" s="1014" t="s">
        <v>23</v>
      </c>
      <c r="F162" s="1015">
        <v>42879</v>
      </c>
      <c r="G162" s="1014" t="s">
        <v>283</v>
      </c>
      <c r="H162" s="1010"/>
      <c r="I162" s="1010"/>
      <c r="J162" s="1010"/>
      <c r="K162" s="1010"/>
      <c r="L162" s="1014" t="s">
        <v>283</v>
      </c>
      <c r="M162" s="1010">
        <v>4222000</v>
      </c>
      <c r="N162" s="1010"/>
      <c r="O162" s="1011">
        <v>4222000</v>
      </c>
      <c r="P162" s="1010">
        <v>1</v>
      </c>
      <c r="Q162" s="1010"/>
      <c r="R162" s="1010"/>
    </row>
    <row r="163" spans="1:18">
      <c r="A163" s="1014" t="s">
        <v>186</v>
      </c>
      <c r="B163" s="1014" t="s">
        <v>2002</v>
      </c>
      <c r="C163" s="1014" t="s">
        <v>3040</v>
      </c>
      <c r="D163" s="1014" t="s">
        <v>187</v>
      </c>
      <c r="E163" s="1014" t="s">
        <v>188</v>
      </c>
      <c r="F163" s="1015">
        <v>40445</v>
      </c>
      <c r="G163" s="1014" t="s">
        <v>67</v>
      </c>
      <c r="H163" s="1010"/>
      <c r="I163" s="1010">
        <v>75000</v>
      </c>
      <c r="J163" s="1010">
        <v>0</v>
      </c>
      <c r="K163" s="1010">
        <v>80592.5</v>
      </c>
      <c r="L163" s="1014" t="s">
        <v>871</v>
      </c>
      <c r="M163" s="1010"/>
      <c r="N163" s="1010"/>
      <c r="O163" s="1011"/>
      <c r="P163" s="1010"/>
      <c r="Q163" s="1010"/>
      <c r="R163" s="1010"/>
    </row>
    <row r="164" spans="1:18">
      <c r="A164" s="1014" t="s">
        <v>186</v>
      </c>
      <c r="B164" s="1014" t="s">
        <v>283</v>
      </c>
      <c r="C164" s="1014" t="s">
        <v>3040</v>
      </c>
      <c r="D164" s="1014" t="s">
        <v>187</v>
      </c>
      <c r="E164" s="1014" t="s">
        <v>188</v>
      </c>
      <c r="F164" s="1015">
        <v>42731</v>
      </c>
      <c r="G164" s="1014" t="s">
        <v>283</v>
      </c>
      <c r="H164" s="1010"/>
      <c r="I164" s="1010"/>
      <c r="J164" s="1010"/>
      <c r="K164" s="1010"/>
      <c r="L164" s="1014" t="s">
        <v>283</v>
      </c>
      <c r="M164" s="1010">
        <v>71205</v>
      </c>
      <c r="N164" s="1010"/>
      <c r="O164" s="1011">
        <v>75000</v>
      </c>
      <c r="P164" s="1010">
        <v>0.94940000000000002</v>
      </c>
      <c r="Q164" s="1010">
        <v>-3795</v>
      </c>
      <c r="R164" s="1010"/>
    </row>
    <row r="165" spans="1:18">
      <c r="A165" s="1014" t="s">
        <v>229</v>
      </c>
      <c r="B165" s="1014" t="s">
        <v>1898</v>
      </c>
      <c r="C165" s="1014" t="s">
        <v>230</v>
      </c>
      <c r="D165" s="1014" t="s">
        <v>231</v>
      </c>
      <c r="E165" s="1014" t="s">
        <v>232</v>
      </c>
      <c r="F165" s="1015">
        <v>40445</v>
      </c>
      <c r="G165" s="1014" t="s">
        <v>67</v>
      </c>
      <c r="H165" s="1010"/>
      <c r="I165" s="1010">
        <v>1600000</v>
      </c>
      <c r="J165" s="1010">
        <v>0</v>
      </c>
      <c r="K165" s="1010">
        <v>1754666.66</v>
      </c>
      <c r="L165" s="1014" t="s">
        <v>871</v>
      </c>
      <c r="M165" s="1010"/>
      <c r="N165" s="1010"/>
      <c r="O165" s="1011"/>
      <c r="P165" s="1010"/>
      <c r="Q165" s="1010"/>
      <c r="R165" s="1010"/>
    </row>
    <row r="166" spans="1:18">
      <c r="A166" s="1014" t="s">
        <v>229</v>
      </c>
      <c r="B166" s="1014" t="s">
        <v>283</v>
      </c>
      <c r="C166" s="1014" t="s">
        <v>230</v>
      </c>
      <c r="D166" s="1014" t="s">
        <v>231</v>
      </c>
      <c r="E166" s="1014" t="s">
        <v>232</v>
      </c>
      <c r="F166" s="1015">
        <v>42759</v>
      </c>
      <c r="G166" s="1014" t="s">
        <v>283</v>
      </c>
      <c r="H166" s="1010"/>
      <c r="I166" s="1010"/>
      <c r="J166" s="1010"/>
      <c r="K166" s="1010"/>
      <c r="L166" s="1014" t="s">
        <v>283</v>
      </c>
      <c r="M166" s="1010">
        <v>1552000</v>
      </c>
      <c r="N166" s="1010"/>
      <c r="O166" s="1011">
        <v>1600000</v>
      </c>
      <c r="P166" s="1010">
        <v>0.97</v>
      </c>
      <c r="Q166" s="1010">
        <v>-48000</v>
      </c>
      <c r="R166" s="1010"/>
    </row>
    <row r="167" spans="1:18">
      <c r="A167" s="1014" t="s">
        <v>57</v>
      </c>
      <c r="B167" s="1014" t="s">
        <v>875</v>
      </c>
      <c r="C167" s="1014" t="s">
        <v>58</v>
      </c>
      <c r="D167" s="1014" t="s">
        <v>59</v>
      </c>
      <c r="E167" s="1014" t="s">
        <v>60</v>
      </c>
      <c r="F167" s="1015">
        <v>40403</v>
      </c>
      <c r="G167" s="1014" t="s">
        <v>7</v>
      </c>
      <c r="H167" s="1010">
        <v>2795000</v>
      </c>
      <c r="I167" s="1010"/>
      <c r="J167" s="1010">
        <v>2795000</v>
      </c>
      <c r="K167" s="1010">
        <v>209935.56</v>
      </c>
      <c r="L167" s="1014" t="s">
        <v>869</v>
      </c>
      <c r="M167" s="1010"/>
      <c r="N167" s="1010"/>
      <c r="O167" s="1011"/>
      <c r="P167" s="1010"/>
      <c r="Q167" s="1010"/>
      <c r="R167" s="1010"/>
    </row>
    <row r="168" spans="1:18">
      <c r="A168" s="1014" t="s">
        <v>167</v>
      </c>
      <c r="B168" s="1014"/>
      <c r="C168" s="1014" t="s">
        <v>168</v>
      </c>
      <c r="D168" s="1014" t="s">
        <v>51</v>
      </c>
      <c r="E168" s="1014" t="s">
        <v>52</v>
      </c>
      <c r="F168" s="1015">
        <v>40445</v>
      </c>
      <c r="G168" s="1014" t="s">
        <v>67</v>
      </c>
      <c r="H168" s="1010"/>
      <c r="I168" s="1010">
        <v>424000</v>
      </c>
      <c r="J168" s="1010">
        <v>0</v>
      </c>
      <c r="K168" s="1010">
        <v>490756.44</v>
      </c>
      <c r="L168" s="1014" t="s">
        <v>870</v>
      </c>
      <c r="M168" s="1010"/>
      <c r="N168" s="1010"/>
      <c r="O168" s="1011"/>
      <c r="P168" s="1010"/>
      <c r="Q168" s="1010"/>
      <c r="R168" s="1010"/>
    </row>
    <row r="169" spans="1:18">
      <c r="A169" s="1014" t="s">
        <v>167</v>
      </c>
      <c r="B169" s="1014" t="s">
        <v>283</v>
      </c>
      <c r="C169" s="1014" t="s">
        <v>168</v>
      </c>
      <c r="D169" s="1014" t="s">
        <v>51</v>
      </c>
      <c r="E169" s="1014" t="s">
        <v>52</v>
      </c>
      <c r="F169" s="1015">
        <v>43320</v>
      </c>
      <c r="G169" s="1014" t="s">
        <v>283</v>
      </c>
      <c r="H169" s="1010"/>
      <c r="I169" s="1010"/>
      <c r="J169" s="1010"/>
      <c r="K169" s="1010"/>
      <c r="L169" s="1014" t="s">
        <v>283</v>
      </c>
      <c r="M169" s="1010">
        <v>424000</v>
      </c>
      <c r="N169" s="1010"/>
      <c r="O169" s="1011">
        <v>424000</v>
      </c>
      <c r="P169" s="1010">
        <v>1</v>
      </c>
      <c r="Q169" s="1010"/>
      <c r="R169" s="1010"/>
    </row>
    <row r="170" spans="1:18">
      <c r="A170" s="1014" t="s">
        <v>150</v>
      </c>
      <c r="B170" s="1014"/>
      <c r="C170" s="1014" t="s">
        <v>151</v>
      </c>
      <c r="D170" s="1014" t="s">
        <v>152</v>
      </c>
      <c r="E170" s="1014" t="s">
        <v>153</v>
      </c>
      <c r="F170" s="1015">
        <v>40445</v>
      </c>
      <c r="G170" s="1014" t="s">
        <v>67</v>
      </c>
      <c r="H170" s="1010"/>
      <c r="I170" s="1010">
        <v>10000</v>
      </c>
      <c r="J170" s="1010">
        <v>10000</v>
      </c>
      <c r="K170" s="1010">
        <v>1528.33</v>
      </c>
      <c r="L170" s="1014" t="s">
        <v>869</v>
      </c>
      <c r="M170" s="1010"/>
      <c r="N170" s="1010"/>
      <c r="O170" s="1011"/>
      <c r="P170" s="1010"/>
      <c r="Q170" s="1010"/>
      <c r="R170" s="1010"/>
    </row>
    <row r="171" spans="1:18">
      <c r="A171" s="1014" t="s">
        <v>212</v>
      </c>
      <c r="B171" s="1014" t="s">
        <v>872</v>
      </c>
      <c r="C171" s="1014" t="s">
        <v>213</v>
      </c>
      <c r="D171" s="1014" t="s">
        <v>29</v>
      </c>
      <c r="E171" s="1014" t="s">
        <v>56</v>
      </c>
      <c r="F171" s="1015">
        <v>40450</v>
      </c>
      <c r="G171" s="1014" t="s">
        <v>67</v>
      </c>
      <c r="H171" s="1010"/>
      <c r="I171" s="1010">
        <v>295000</v>
      </c>
      <c r="J171" s="1010">
        <v>0</v>
      </c>
      <c r="K171" s="1010">
        <v>308622.56</v>
      </c>
      <c r="L171" s="1014" t="s">
        <v>871</v>
      </c>
      <c r="M171" s="1010"/>
      <c r="N171" s="1010"/>
      <c r="O171" s="1011"/>
      <c r="P171" s="1010"/>
      <c r="Q171" s="1010"/>
      <c r="R171" s="1010"/>
    </row>
    <row r="172" spans="1:18">
      <c r="A172" s="1014" t="s">
        <v>212</v>
      </c>
      <c r="B172" s="1014" t="s">
        <v>283</v>
      </c>
      <c r="C172" s="1014" t="s">
        <v>213</v>
      </c>
      <c r="D172" s="1014" t="s">
        <v>29</v>
      </c>
      <c r="E172" s="1014" t="s">
        <v>56</v>
      </c>
      <c r="F172" s="1015">
        <v>42734</v>
      </c>
      <c r="G172" s="1014" t="s">
        <v>283</v>
      </c>
      <c r="H172" s="1010"/>
      <c r="I172" s="1010"/>
      <c r="J172" s="1010"/>
      <c r="K172" s="1010"/>
      <c r="L172" s="1014" t="s">
        <v>283</v>
      </c>
      <c r="M172" s="1010">
        <v>271714.78000000003</v>
      </c>
      <c r="N172" s="1010"/>
      <c r="O172" s="1011">
        <v>295000</v>
      </c>
      <c r="P172" s="1010">
        <v>0.92106705099999997</v>
      </c>
      <c r="Q172" s="1010">
        <v>-23285.22</v>
      </c>
      <c r="R172" s="1010"/>
    </row>
    <row r="173" spans="1:18">
      <c r="A173" s="1014" t="s">
        <v>12</v>
      </c>
      <c r="B173" s="1014" t="s">
        <v>2993</v>
      </c>
      <c r="C173" s="1014" t="s">
        <v>13</v>
      </c>
      <c r="D173" s="1014" t="s">
        <v>14</v>
      </c>
      <c r="E173" s="1014" t="s">
        <v>15</v>
      </c>
      <c r="F173" s="1015">
        <v>40424</v>
      </c>
      <c r="G173" s="1014" t="s">
        <v>7</v>
      </c>
      <c r="H173" s="1010">
        <v>10300000</v>
      </c>
      <c r="I173" s="1010"/>
      <c r="J173" s="1010">
        <v>0</v>
      </c>
      <c r="K173" s="1010">
        <v>11577772.220000001</v>
      </c>
      <c r="L173" s="1014" t="s">
        <v>870</v>
      </c>
      <c r="M173" s="1010"/>
      <c r="N173" s="1010"/>
      <c r="O173" s="1011"/>
      <c r="P173" s="1010"/>
      <c r="Q173" s="1010"/>
      <c r="R173" s="1010"/>
    </row>
    <row r="174" spans="1:18">
      <c r="A174" s="1014" t="s">
        <v>12</v>
      </c>
      <c r="B174" s="1014" t="s">
        <v>283</v>
      </c>
      <c r="C174" s="1014" t="s">
        <v>13</v>
      </c>
      <c r="D174" s="1014" t="s">
        <v>14</v>
      </c>
      <c r="E174" s="1014" t="s">
        <v>15</v>
      </c>
      <c r="F174" s="1015">
        <v>42690</v>
      </c>
      <c r="G174" s="1014" t="s">
        <v>283</v>
      </c>
      <c r="H174" s="1010"/>
      <c r="I174" s="1010"/>
      <c r="J174" s="1010"/>
      <c r="K174" s="1010"/>
      <c r="L174" s="1014" t="s">
        <v>283</v>
      </c>
      <c r="M174" s="1010">
        <v>10300000</v>
      </c>
      <c r="N174" s="1010"/>
      <c r="O174" s="1011">
        <v>10300</v>
      </c>
      <c r="P174" s="1010">
        <v>1000</v>
      </c>
      <c r="Q174" s="1010"/>
      <c r="R174" s="1010"/>
    </row>
    <row r="175" spans="1:18">
      <c r="A175" s="1014" t="s">
        <v>143</v>
      </c>
      <c r="B175" s="1014" t="s">
        <v>926</v>
      </c>
      <c r="C175" s="1014" t="s">
        <v>306</v>
      </c>
      <c r="D175" s="1014" t="s">
        <v>29</v>
      </c>
      <c r="E175" s="1014" t="s">
        <v>56</v>
      </c>
      <c r="F175" s="1015">
        <v>40450</v>
      </c>
      <c r="G175" s="1014" t="s">
        <v>67</v>
      </c>
      <c r="H175" s="1010"/>
      <c r="I175" s="1010">
        <v>57000</v>
      </c>
      <c r="J175" s="1010">
        <v>0</v>
      </c>
      <c r="K175" s="1010">
        <v>59821.5</v>
      </c>
      <c r="L175" s="1014" t="s">
        <v>870</v>
      </c>
      <c r="M175" s="1010"/>
      <c r="N175" s="1010"/>
      <c r="O175" s="1011"/>
      <c r="P175" s="1010"/>
      <c r="Q175" s="1010"/>
      <c r="R175" s="1010"/>
    </row>
    <row r="176" spans="1:18">
      <c r="A176" s="1014" t="s">
        <v>143</v>
      </c>
      <c r="B176" s="1014" t="s">
        <v>283</v>
      </c>
      <c r="C176" s="1014" t="s">
        <v>306</v>
      </c>
      <c r="D176" s="1014" t="s">
        <v>29</v>
      </c>
      <c r="E176" s="1014" t="s">
        <v>56</v>
      </c>
      <c r="F176" s="1015">
        <v>41353</v>
      </c>
      <c r="G176" s="1014" t="s">
        <v>283</v>
      </c>
      <c r="H176" s="1010"/>
      <c r="I176" s="1010"/>
      <c r="J176" s="1010"/>
      <c r="K176" s="1010"/>
      <c r="L176" s="1014" t="s">
        <v>283</v>
      </c>
      <c r="M176" s="1010">
        <v>57000</v>
      </c>
      <c r="N176" s="1010"/>
      <c r="O176" s="1011">
        <v>57000</v>
      </c>
      <c r="P176" s="1010">
        <v>1</v>
      </c>
      <c r="Q176" s="1010"/>
      <c r="R176" s="1010"/>
    </row>
    <row r="177" spans="1:18">
      <c r="A177" s="1014" t="s">
        <v>106</v>
      </c>
      <c r="B177" s="1014" t="s">
        <v>3002</v>
      </c>
      <c r="C177" s="1014" t="s">
        <v>107</v>
      </c>
      <c r="D177" s="1014" t="s">
        <v>108</v>
      </c>
      <c r="E177" s="1014" t="s">
        <v>109</v>
      </c>
      <c r="F177" s="1015">
        <v>40389</v>
      </c>
      <c r="G177" s="1014" t="s">
        <v>67</v>
      </c>
      <c r="H177" s="1010">
        <v>11926000</v>
      </c>
      <c r="I177" s="1010">
        <v>10189000</v>
      </c>
      <c r="J177" s="1010">
        <v>0</v>
      </c>
      <c r="K177" s="1010">
        <v>23710842.969999999</v>
      </c>
      <c r="L177" s="1014" t="s">
        <v>870</v>
      </c>
      <c r="M177" s="1010"/>
      <c r="N177" s="1010"/>
      <c r="O177" s="1011"/>
      <c r="P177" s="1010"/>
      <c r="Q177" s="1010"/>
      <c r="R177" s="1010"/>
    </row>
    <row r="178" spans="1:18">
      <c r="A178" s="1014" t="s">
        <v>106</v>
      </c>
      <c r="B178" s="1014" t="s">
        <v>283</v>
      </c>
      <c r="C178" s="1014" t="s">
        <v>107</v>
      </c>
      <c r="D178" s="1014" t="s">
        <v>108</v>
      </c>
      <c r="E178" s="1014" t="s">
        <v>109</v>
      </c>
      <c r="F178" s="1015">
        <v>41241</v>
      </c>
      <c r="G178" s="1014" t="s">
        <v>283</v>
      </c>
      <c r="H178" s="1010"/>
      <c r="I178" s="1010"/>
      <c r="J178" s="1010"/>
      <c r="K178" s="1010"/>
      <c r="L178" s="1014" t="s">
        <v>283</v>
      </c>
      <c r="M178" s="1010">
        <v>22115000</v>
      </c>
      <c r="N178" s="1010"/>
      <c r="O178" s="1011">
        <v>22115000</v>
      </c>
      <c r="P178" s="1010">
        <v>1</v>
      </c>
      <c r="Q178" s="1010"/>
      <c r="R178" s="1010"/>
    </row>
    <row r="179" spans="1:18">
      <c r="A179" s="1014" t="s">
        <v>177</v>
      </c>
      <c r="B179" s="1014" t="s">
        <v>926</v>
      </c>
      <c r="C179" s="1014" t="s">
        <v>178</v>
      </c>
      <c r="D179" s="1014" t="s">
        <v>51</v>
      </c>
      <c r="E179" s="1014" t="s">
        <v>52</v>
      </c>
      <c r="F179" s="1015">
        <v>40445</v>
      </c>
      <c r="G179" s="1014" t="s">
        <v>67</v>
      </c>
      <c r="H179" s="1010"/>
      <c r="I179" s="1010">
        <v>743000</v>
      </c>
      <c r="J179" s="1010">
        <v>0</v>
      </c>
      <c r="K179" s="1010">
        <v>786754.45</v>
      </c>
      <c r="L179" s="1014" t="s">
        <v>870</v>
      </c>
      <c r="M179" s="1010"/>
      <c r="N179" s="1010"/>
      <c r="O179" s="1011"/>
      <c r="P179" s="1010"/>
      <c r="Q179" s="1010"/>
      <c r="R179" s="1010"/>
    </row>
    <row r="180" spans="1:18">
      <c r="A180" s="1014" t="s">
        <v>177</v>
      </c>
      <c r="B180" s="1014" t="s">
        <v>283</v>
      </c>
      <c r="C180" s="1014" t="s">
        <v>178</v>
      </c>
      <c r="D180" s="1014" t="s">
        <v>51</v>
      </c>
      <c r="E180" s="1014" t="s">
        <v>52</v>
      </c>
      <c r="F180" s="1015">
        <v>41521</v>
      </c>
      <c r="G180" s="1014" t="s">
        <v>283</v>
      </c>
      <c r="H180" s="1010"/>
      <c r="I180" s="1010"/>
      <c r="J180" s="1010"/>
      <c r="K180" s="1010"/>
      <c r="L180" s="1014" t="s">
        <v>283</v>
      </c>
      <c r="M180" s="1010">
        <v>743000</v>
      </c>
      <c r="N180" s="1010"/>
      <c r="O180" s="1011">
        <v>743000</v>
      </c>
      <c r="P180" s="1010">
        <v>1</v>
      </c>
      <c r="Q180" s="1010"/>
      <c r="R180" s="1010"/>
    </row>
    <row r="181" spans="1:18">
      <c r="A181" s="1014" t="s">
        <v>253</v>
      </c>
      <c r="B181" s="1014" t="s">
        <v>3041</v>
      </c>
      <c r="C181" s="1014" t="s">
        <v>254</v>
      </c>
      <c r="D181" s="1014" t="s">
        <v>255</v>
      </c>
      <c r="E181" s="1014" t="s">
        <v>153</v>
      </c>
      <c r="F181" s="1015">
        <v>40450</v>
      </c>
      <c r="G181" s="1014" t="s">
        <v>67</v>
      </c>
      <c r="H181" s="1010"/>
      <c r="I181" s="1010">
        <v>1229000</v>
      </c>
      <c r="J181" s="1010">
        <v>0</v>
      </c>
      <c r="K181" s="1010">
        <v>1330468.7</v>
      </c>
      <c r="L181" s="1014" t="s">
        <v>871</v>
      </c>
      <c r="M181" s="1010"/>
      <c r="N181" s="1010"/>
      <c r="O181" s="1011"/>
      <c r="P181" s="1010"/>
      <c r="Q181" s="1010"/>
      <c r="R181" s="1010"/>
    </row>
    <row r="182" spans="1:18">
      <c r="A182" s="1014" t="s">
        <v>253</v>
      </c>
      <c r="B182" s="1014" t="s">
        <v>283</v>
      </c>
      <c r="C182" s="1014" t="s">
        <v>254</v>
      </c>
      <c r="D182" s="1014" t="s">
        <v>255</v>
      </c>
      <c r="E182" s="1014" t="s">
        <v>153</v>
      </c>
      <c r="F182" s="1015">
        <v>42060</v>
      </c>
      <c r="G182" s="1014" t="s">
        <v>283</v>
      </c>
      <c r="H182" s="1010"/>
      <c r="I182" s="1010"/>
      <c r="J182" s="1010"/>
      <c r="K182" s="1010"/>
      <c r="L182" s="1014" t="s">
        <v>283</v>
      </c>
      <c r="M182" s="1010">
        <v>491600</v>
      </c>
      <c r="N182" s="1010"/>
      <c r="O182" s="1011">
        <v>491600</v>
      </c>
      <c r="P182" s="1010">
        <v>1</v>
      </c>
      <c r="Q182" s="1010"/>
      <c r="R182" s="1010"/>
    </row>
    <row r="183" spans="1:18">
      <c r="A183" s="1014" t="s">
        <v>253</v>
      </c>
      <c r="B183" s="1014" t="s">
        <v>283</v>
      </c>
      <c r="C183" s="1014" t="s">
        <v>254</v>
      </c>
      <c r="D183" s="1014" t="s">
        <v>255</v>
      </c>
      <c r="E183" s="1014" t="s">
        <v>153</v>
      </c>
      <c r="F183" s="1015">
        <v>42361</v>
      </c>
      <c r="G183" s="1014" t="s">
        <v>283</v>
      </c>
      <c r="H183" s="1010"/>
      <c r="I183" s="1010"/>
      <c r="J183" s="1010"/>
      <c r="K183" s="1010"/>
      <c r="L183" s="1014" t="s">
        <v>283</v>
      </c>
      <c r="M183" s="1010">
        <v>245800</v>
      </c>
      <c r="N183" s="1010"/>
      <c r="O183" s="1011">
        <v>245800</v>
      </c>
      <c r="P183" s="1010">
        <v>1</v>
      </c>
      <c r="Q183" s="1010"/>
      <c r="R183" s="1010"/>
    </row>
    <row r="184" spans="1:18">
      <c r="A184" s="1014" t="s">
        <v>253</v>
      </c>
      <c r="B184" s="1014" t="s">
        <v>283</v>
      </c>
      <c r="C184" s="1014" t="s">
        <v>254</v>
      </c>
      <c r="D184" s="1014" t="s">
        <v>255</v>
      </c>
      <c r="E184" s="1014" t="s">
        <v>153</v>
      </c>
      <c r="F184" s="1015">
        <v>42731</v>
      </c>
      <c r="G184" s="1014" t="s">
        <v>283</v>
      </c>
      <c r="H184" s="1010"/>
      <c r="I184" s="1010"/>
      <c r="J184" s="1010"/>
      <c r="K184" s="1010"/>
      <c r="L184" s="1014" t="s">
        <v>283</v>
      </c>
      <c r="M184" s="1010">
        <v>358018</v>
      </c>
      <c r="N184" s="1010"/>
      <c r="O184" s="1011">
        <v>389150</v>
      </c>
      <c r="P184" s="1010">
        <v>0.92</v>
      </c>
      <c r="Q184" s="1010">
        <v>-31132</v>
      </c>
      <c r="R184" s="1010"/>
    </row>
    <row r="185" spans="1:18">
      <c r="A185" s="1014" t="s">
        <v>253</v>
      </c>
      <c r="B185" s="1014" t="s">
        <v>283</v>
      </c>
      <c r="C185" s="1014" t="s">
        <v>254</v>
      </c>
      <c r="D185" s="1014" t="s">
        <v>255</v>
      </c>
      <c r="E185" s="1014" t="s">
        <v>153</v>
      </c>
      <c r="F185" s="1015">
        <v>43117</v>
      </c>
      <c r="G185" s="1014" t="s">
        <v>283</v>
      </c>
      <c r="H185" s="1010"/>
      <c r="I185" s="1010"/>
      <c r="J185" s="1010"/>
      <c r="K185" s="1010"/>
      <c r="L185" s="1014" t="s">
        <v>283</v>
      </c>
      <c r="M185" s="1010">
        <v>102450</v>
      </c>
      <c r="N185" s="1010"/>
      <c r="O185" s="1011">
        <v>102450</v>
      </c>
      <c r="P185" s="1010">
        <v>1</v>
      </c>
      <c r="Q185" s="1010"/>
      <c r="R185" s="1010"/>
    </row>
    <row r="186" spans="1:18">
      <c r="A186" s="1014" t="s">
        <v>271</v>
      </c>
      <c r="B186" s="1014" t="s">
        <v>926</v>
      </c>
      <c r="C186" s="1014" t="s">
        <v>272</v>
      </c>
      <c r="D186" s="1014" t="s">
        <v>273</v>
      </c>
      <c r="E186" s="1014" t="s">
        <v>246</v>
      </c>
      <c r="F186" s="1015">
        <v>40445</v>
      </c>
      <c r="G186" s="1014" t="s">
        <v>67</v>
      </c>
      <c r="H186" s="1010"/>
      <c r="I186" s="1010">
        <v>1915000</v>
      </c>
      <c r="J186" s="1010">
        <v>0</v>
      </c>
      <c r="K186" s="1010">
        <v>2135756.94</v>
      </c>
      <c r="L186" s="1014" t="s">
        <v>870</v>
      </c>
      <c r="M186" s="1010"/>
      <c r="N186" s="1010"/>
      <c r="O186" s="1011"/>
      <c r="P186" s="1010"/>
      <c r="Q186" s="1010"/>
      <c r="R186" s="1010"/>
    </row>
    <row r="187" spans="1:18">
      <c r="A187" s="1014" t="s">
        <v>271</v>
      </c>
      <c r="B187" s="1014" t="s">
        <v>283</v>
      </c>
      <c r="C187" s="1014" t="s">
        <v>272</v>
      </c>
      <c r="D187" s="1014" t="s">
        <v>273</v>
      </c>
      <c r="E187" s="1014" t="s">
        <v>246</v>
      </c>
      <c r="F187" s="1015">
        <v>42550</v>
      </c>
      <c r="G187" s="1014" t="s">
        <v>283</v>
      </c>
      <c r="H187" s="1010"/>
      <c r="I187" s="1010"/>
      <c r="J187" s="1010"/>
      <c r="K187" s="1010"/>
      <c r="L187" s="1014" t="s">
        <v>283</v>
      </c>
      <c r="M187" s="1010">
        <v>1915000</v>
      </c>
      <c r="N187" s="1010"/>
      <c r="O187" s="1011">
        <v>1915000</v>
      </c>
      <c r="P187" s="1010">
        <v>1</v>
      </c>
      <c r="Q187" s="1010"/>
      <c r="R187" s="1010"/>
    </row>
    <row r="188" spans="1:18" ht="15">
      <c r="A188" s="1014"/>
      <c r="B188" s="1014"/>
      <c r="C188" s="1014"/>
      <c r="D188" s="1014"/>
      <c r="E188" s="1014"/>
      <c r="F188" s="1016"/>
      <c r="G188" s="1017" t="s">
        <v>2976</v>
      </c>
      <c r="H188" s="1018">
        <f>SUM(H17:H187)</f>
        <v>363290000</v>
      </c>
      <c r="I188" s="1018">
        <f>SUM(I17:I187)</f>
        <v>206783000</v>
      </c>
      <c r="J188" s="1018">
        <f>SUM(J17:J187)</f>
        <v>55164999.999600001</v>
      </c>
      <c r="K188" s="1018">
        <f>SUM(K17:K187)</f>
        <v>553201750.38</v>
      </c>
      <c r="L188" s="1019"/>
      <c r="M188" s="1018">
        <f>SUM(M17:M187)</f>
        <v>487955944</v>
      </c>
      <c r="N188" s="1018">
        <f>SUM(N17:N187)</f>
        <v>0</v>
      </c>
      <c r="O188" s="1020"/>
      <c r="P188" s="1018"/>
      <c r="Q188" s="1018">
        <f>SUM(Q17:Q187)</f>
        <v>-26952056</v>
      </c>
      <c r="R188" s="1018">
        <f>SUM(R17:R187)</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c r="A3" s="788">
        <v>2</v>
      </c>
      <c r="B3" s="786" t="s">
        <v>308</v>
      </c>
    </row>
    <row r="4" spans="1:2" ht="26.25">
      <c r="A4" s="788">
        <v>3</v>
      </c>
      <c r="B4" s="786" t="s">
        <v>2942</v>
      </c>
    </row>
    <row r="5" spans="1:2">
      <c r="A5" s="788">
        <v>4</v>
      </c>
      <c r="B5" s="786" t="s">
        <v>2943</v>
      </c>
    </row>
    <row r="6" spans="1:2">
      <c r="A6" s="788">
        <v>5</v>
      </c>
      <c r="B6" s="786" t="s">
        <v>2944</v>
      </c>
    </row>
    <row r="7" spans="1:2" ht="26.25">
      <c r="A7" s="788">
        <v>6</v>
      </c>
      <c r="B7" s="786" t="s">
        <v>2945</v>
      </c>
    </row>
    <row r="8" spans="1:2" ht="39">
      <c r="A8" s="788">
        <v>7</v>
      </c>
      <c r="B8" s="786" t="s">
        <v>2946</v>
      </c>
    </row>
    <row r="9" spans="1:2" ht="26.25">
      <c r="A9" s="788">
        <v>8</v>
      </c>
      <c r="B9" s="786" t="s">
        <v>2981</v>
      </c>
    </row>
    <row r="10" spans="1:2" ht="39">
      <c r="A10" s="788">
        <v>9</v>
      </c>
      <c r="B10" s="786" t="s">
        <v>2947</v>
      </c>
    </row>
    <row r="11" spans="1:2" ht="26.25">
      <c r="A11" s="788">
        <v>10</v>
      </c>
      <c r="B11" s="786" t="s">
        <v>2948</v>
      </c>
    </row>
    <row r="12" spans="1:2" ht="39">
      <c r="A12" s="788">
        <v>11</v>
      </c>
      <c r="B12" s="786" t="s">
        <v>2949</v>
      </c>
    </row>
    <row r="13" spans="1:2" ht="39">
      <c r="A13" s="788">
        <v>12</v>
      </c>
      <c r="B13" s="786" t="s">
        <v>2982</v>
      </c>
    </row>
    <row r="14" spans="1:2" ht="39">
      <c r="A14" s="788">
        <v>13</v>
      </c>
      <c r="B14" s="786" t="s">
        <v>2983</v>
      </c>
    </row>
    <row r="15" spans="1:2" ht="39">
      <c r="A15" s="788">
        <v>14</v>
      </c>
      <c r="B15" s="786" t="s">
        <v>2984</v>
      </c>
    </row>
    <row r="16" spans="1:2" ht="39">
      <c r="A16" s="788">
        <v>15</v>
      </c>
      <c r="B16" s="786" t="s">
        <v>2985</v>
      </c>
    </row>
    <row r="17" spans="1:2" ht="39">
      <c r="A17" s="788">
        <v>16</v>
      </c>
      <c r="B17" s="786" t="s">
        <v>2986</v>
      </c>
    </row>
    <row r="18" spans="1:2" ht="39">
      <c r="A18" s="788">
        <v>17</v>
      </c>
      <c r="B18" s="786" t="s">
        <v>2987</v>
      </c>
    </row>
    <row r="19" spans="1:2" ht="39">
      <c r="A19" s="788">
        <v>18</v>
      </c>
      <c r="B19" s="786" t="s">
        <v>2988</v>
      </c>
    </row>
    <row r="20" spans="1:2" ht="39">
      <c r="A20" s="788">
        <v>19</v>
      </c>
      <c r="B20" s="786" t="s">
        <v>2989</v>
      </c>
    </row>
    <row r="21" spans="1:2" ht="39">
      <c r="A21" s="1090">
        <v>20</v>
      </c>
      <c r="B21" s="1091" t="s">
        <v>3005</v>
      </c>
    </row>
    <row r="22" spans="1:2" ht="39">
      <c r="A22" s="1090">
        <v>21</v>
      </c>
      <c r="B22" s="1091" t="s">
        <v>3006</v>
      </c>
    </row>
    <row r="23" spans="1:2" ht="39">
      <c r="A23" s="1090">
        <v>22</v>
      </c>
      <c r="B23" s="1091" t="s">
        <v>3007</v>
      </c>
    </row>
    <row r="24" spans="1:2" ht="39">
      <c r="A24" s="1090">
        <v>23</v>
      </c>
      <c r="B24" s="1091" t="s">
        <v>3008</v>
      </c>
    </row>
    <row r="25" spans="1:2" ht="39">
      <c r="A25" s="1090">
        <v>24</v>
      </c>
      <c r="B25" s="1091" t="s">
        <v>3009</v>
      </c>
    </row>
    <row r="26" spans="1:2" ht="39">
      <c r="A26" s="1090">
        <v>25</v>
      </c>
      <c r="B26" s="1091" t="s">
        <v>3010</v>
      </c>
    </row>
    <row r="27" spans="1:2" ht="39">
      <c r="A27" s="1090">
        <v>26</v>
      </c>
      <c r="B27" s="1091" t="s">
        <v>3011</v>
      </c>
    </row>
    <row r="28" spans="1:2" ht="39">
      <c r="A28" s="1090">
        <v>27</v>
      </c>
      <c r="B28" s="1091" t="s">
        <v>3012</v>
      </c>
    </row>
    <row r="29" spans="1:2" ht="39">
      <c r="A29" s="1090">
        <v>28</v>
      </c>
      <c r="B29" s="1091" t="s">
        <v>3013</v>
      </c>
    </row>
    <row r="30" spans="1:2" ht="39">
      <c r="A30" s="1090">
        <v>29</v>
      </c>
      <c r="B30" s="1091" t="s">
        <v>3014</v>
      </c>
    </row>
    <row r="31" spans="1:2" ht="39">
      <c r="A31" s="1090">
        <v>30</v>
      </c>
      <c r="B31" s="1091" t="s">
        <v>3015</v>
      </c>
    </row>
    <row r="32" spans="1:2" ht="39">
      <c r="A32" s="1090">
        <v>31</v>
      </c>
      <c r="B32" s="1091" t="s">
        <v>3016</v>
      </c>
    </row>
    <row r="33" spans="1:2" ht="39">
      <c r="A33" s="1090">
        <v>32</v>
      </c>
      <c r="B33" s="1091" t="s">
        <v>3017</v>
      </c>
    </row>
    <row r="34" spans="1:2" ht="39">
      <c r="A34" s="1090">
        <v>33</v>
      </c>
      <c r="B34" s="1091" t="s">
        <v>3018</v>
      </c>
    </row>
    <row r="35" spans="1:2" ht="39">
      <c r="A35" s="1090">
        <v>34</v>
      </c>
      <c r="B35" s="1091" t="s">
        <v>3019</v>
      </c>
    </row>
    <row r="36" spans="1:2" ht="39">
      <c r="A36" s="1090">
        <v>35</v>
      </c>
      <c r="B36" s="1091" t="s">
        <v>3020</v>
      </c>
    </row>
    <row r="37" spans="1:2" ht="39">
      <c r="A37" s="1090">
        <v>36</v>
      </c>
      <c r="B37" s="1091" t="s">
        <v>3021</v>
      </c>
    </row>
    <row r="38" spans="1:2" ht="39">
      <c r="A38" s="1090">
        <v>37</v>
      </c>
      <c r="B38" s="1091" t="s">
        <v>3022</v>
      </c>
    </row>
    <row r="39" spans="1:2" ht="39">
      <c r="A39" s="1090">
        <v>38</v>
      </c>
      <c r="B39" s="1091" t="s">
        <v>3023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c r="A1" s="1285" t="s">
        <v>446</v>
      </c>
      <c r="B1" s="1285"/>
      <c r="C1" s="1285"/>
      <c r="D1" s="1285"/>
      <c r="E1" s="1285"/>
      <c r="F1" s="1285"/>
      <c r="G1" s="1285"/>
      <c r="H1" s="1285"/>
      <c r="I1" s="1285"/>
      <c r="J1" s="1285"/>
      <c r="K1" s="1285"/>
      <c r="L1" s="1285"/>
      <c r="M1" s="1285"/>
      <c r="N1" s="1285"/>
      <c r="O1" s="1285"/>
      <c r="P1" s="1285"/>
      <c r="Q1" s="1285"/>
      <c r="R1" s="1285"/>
      <c r="S1" s="1285"/>
      <c r="T1" s="1285"/>
      <c r="U1" s="1285"/>
      <c r="V1" s="1285"/>
    </row>
    <row r="2" spans="1:23" ht="15">
      <c r="A2" s="1285"/>
      <c r="B2" s="1285"/>
      <c r="C2" s="1285"/>
      <c r="D2" s="1285"/>
      <c r="E2" s="1285"/>
      <c r="F2" s="1285"/>
      <c r="G2" s="1285"/>
      <c r="H2" s="1285"/>
      <c r="I2" s="1285"/>
      <c r="J2" s="1285"/>
      <c r="K2" s="1285"/>
      <c r="L2" s="1285"/>
      <c r="M2" s="1285"/>
      <c r="N2" s="1285"/>
      <c r="O2" s="1285"/>
      <c r="P2" s="1285"/>
      <c r="Q2" s="1285"/>
      <c r="R2" s="1285"/>
      <c r="S2" s="1285"/>
      <c r="T2" s="1285"/>
      <c r="U2" s="1285"/>
      <c r="V2" s="1285"/>
    </row>
    <row r="3" spans="1:23" s="47" customFormat="1" ht="15.75" thickBot="1"/>
    <row r="4" spans="1:23" ht="15" customHeight="1">
      <c r="A4" s="1286"/>
      <c r="B4" s="1286" t="s">
        <v>447</v>
      </c>
      <c r="C4" s="1289"/>
      <c r="D4" s="1289"/>
      <c r="E4" s="1289"/>
      <c r="F4" s="1289"/>
      <c r="G4" s="1289"/>
      <c r="H4" s="1289"/>
      <c r="I4" s="1290"/>
      <c r="J4" s="1294" t="s">
        <v>448</v>
      </c>
      <c r="K4" s="1295"/>
      <c r="L4" s="1295"/>
      <c r="M4" s="1295"/>
      <c r="N4" s="1296"/>
      <c r="O4" s="1322" t="s">
        <v>449</v>
      </c>
      <c r="P4" s="1323"/>
      <c r="Q4" s="1323"/>
      <c r="R4" s="1324"/>
      <c r="S4" s="1322" t="s">
        <v>450</v>
      </c>
      <c r="T4" s="1323"/>
      <c r="U4" s="1323"/>
      <c r="V4" s="1323"/>
      <c r="W4" s="1324"/>
    </row>
    <row r="5" spans="1:23" ht="14.25" customHeight="1">
      <c r="A5" s="1287"/>
      <c r="B5" s="1291"/>
      <c r="C5" s="1292"/>
      <c r="D5" s="1292"/>
      <c r="E5" s="1292"/>
      <c r="F5" s="1292"/>
      <c r="G5" s="1292"/>
      <c r="H5" s="1292"/>
      <c r="I5" s="1293"/>
      <c r="J5" s="1297"/>
      <c r="K5" s="1298"/>
      <c r="L5" s="1298"/>
      <c r="M5" s="1298"/>
      <c r="N5" s="1299"/>
      <c r="O5" s="1325"/>
      <c r="P5" s="1326"/>
      <c r="Q5" s="1326"/>
      <c r="R5" s="1327"/>
      <c r="S5" s="1325"/>
      <c r="T5" s="1326"/>
      <c r="U5" s="1326"/>
      <c r="V5" s="1326"/>
      <c r="W5" s="1327"/>
    </row>
    <row r="6" spans="1:23" ht="15" customHeight="1">
      <c r="A6" s="1287"/>
      <c r="B6" s="1331" t="s">
        <v>451</v>
      </c>
      <c r="C6" s="1331" t="s">
        <v>1</v>
      </c>
      <c r="D6" s="1359" t="s">
        <v>452</v>
      </c>
      <c r="E6" s="1362" t="s">
        <v>453</v>
      </c>
      <c r="F6" s="1364" t="s">
        <v>454</v>
      </c>
      <c r="G6" s="1362" t="s">
        <v>301</v>
      </c>
      <c r="H6" s="1334" t="s">
        <v>455</v>
      </c>
      <c r="I6" s="1351"/>
      <c r="J6" s="1367" t="s">
        <v>456</v>
      </c>
      <c r="K6" s="1348" t="s">
        <v>457</v>
      </c>
      <c r="L6" s="1348" t="s">
        <v>301</v>
      </c>
      <c r="M6" s="1334" t="s">
        <v>455</v>
      </c>
      <c r="N6" s="1351"/>
      <c r="O6" s="1328" t="s">
        <v>458</v>
      </c>
      <c r="P6" s="1354"/>
      <c r="Q6" s="1356" t="s">
        <v>459</v>
      </c>
      <c r="R6" s="1328" t="s">
        <v>460</v>
      </c>
      <c r="S6" s="1328" t="s">
        <v>1</v>
      </c>
      <c r="T6" s="1334" t="s">
        <v>457</v>
      </c>
      <c r="U6" s="1336" t="s">
        <v>461</v>
      </c>
      <c r="V6" s="1339" t="s">
        <v>462</v>
      </c>
      <c r="W6" s="1342" t="s">
        <v>463</v>
      </c>
    </row>
    <row r="7" spans="1:23" ht="15" customHeight="1">
      <c r="A7" s="1287"/>
      <c r="B7" s="1332"/>
      <c r="C7" s="1332"/>
      <c r="D7" s="1360"/>
      <c r="E7" s="1363"/>
      <c r="F7" s="1365"/>
      <c r="G7" s="1363"/>
      <c r="H7" s="1335"/>
      <c r="I7" s="1352"/>
      <c r="J7" s="1368"/>
      <c r="K7" s="1349"/>
      <c r="L7" s="1349"/>
      <c r="M7" s="1335"/>
      <c r="N7" s="1352"/>
      <c r="O7" s="1329"/>
      <c r="P7" s="1355"/>
      <c r="Q7" s="1357"/>
      <c r="R7" s="1329"/>
      <c r="S7" s="1329"/>
      <c r="T7" s="1335"/>
      <c r="U7" s="1337"/>
      <c r="V7" s="1340"/>
      <c r="W7" s="1343"/>
    </row>
    <row r="8" spans="1:23" ht="15" customHeight="1" thickBot="1">
      <c r="A8" s="1288"/>
      <c r="B8" s="1333"/>
      <c r="C8" s="1333"/>
      <c r="D8" s="1361"/>
      <c r="E8" s="1157"/>
      <c r="F8" s="1366"/>
      <c r="G8" s="1157"/>
      <c r="H8" s="1160"/>
      <c r="I8" s="1353"/>
      <c r="J8" s="1369"/>
      <c r="K8" s="1350"/>
      <c r="L8" s="1350"/>
      <c r="M8" s="1160"/>
      <c r="N8" s="1353"/>
      <c r="O8" s="1330"/>
      <c r="P8" s="1161"/>
      <c r="Q8" s="1358"/>
      <c r="R8" s="1330"/>
      <c r="S8" s="1330"/>
      <c r="T8" s="1160"/>
      <c r="U8" s="1338"/>
      <c r="V8" s="1341"/>
      <c r="W8" s="1344"/>
    </row>
    <row r="9" spans="1:23" ht="28.5">
      <c r="A9" s="1371" t="s">
        <v>464</v>
      </c>
      <c r="B9" s="1371" t="s">
        <v>465</v>
      </c>
      <c r="C9" s="48">
        <v>39811</v>
      </c>
      <c r="D9" s="974" t="s">
        <v>466</v>
      </c>
      <c r="E9" s="965" t="s">
        <v>467</v>
      </c>
      <c r="F9" s="49" t="s">
        <v>285</v>
      </c>
      <c r="G9" s="50">
        <v>5000000000</v>
      </c>
      <c r="H9" s="51" t="s">
        <v>468</v>
      </c>
      <c r="I9" s="52"/>
      <c r="J9" s="53">
        <v>40177</v>
      </c>
      <c r="K9" s="54" t="s">
        <v>469</v>
      </c>
      <c r="L9" s="50">
        <v>5000000000</v>
      </c>
      <c r="M9" s="55" t="s">
        <v>470</v>
      </c>
      <c r="N9" s="56"/>
      <c r="O9" s="1372" t="s">
        <v>464</v>
      </c>
      <c r="P9" s="1374" t="s">
        <v>471</v>
      </c>
      <c r="Q9" s="1376" t="s">
        <v>472</v>
      </c>
      <c r="R9" s="1236">
        <v>5937500000</v>
      </c>
      <c r="S9" s="1307">
        <v>41598</v>
      </c>
      <c r="T9" s="1314" t="s">
        <v>473</v>
      </c>
      <c r="U9" s="1271">
        <v>5925000000</v>
      </c>
      <c r="V9" s="1316" t="s">
        <v>470</v>
      </c>
      <c r="W9" s="1234">
        <v>0</v>
      </c>
    </row>
    <row r="10" spans="1:23" ht="14.25" customHeight="1">
      <c r="A10" s="1208"/>
      <c r="B10" s="1208"/>
      <c r="C10" s="1130">
        <v>39954</v>
      </c>
      <c r="D10" s="1150" t="s">
        <v>466</v>
      </c>
      <c r="E10" s="1385" t="s">
        <v>467</v>
      </c>
      <c r="F10" s="1318" t="s">
        <v>474</v>
      </c>
      <c r="G10" s="1137">
        <v>7500000000</v>
      </c>
      <c r="H10" s="1370" t="s">
        <v>468</v>
      </c>
      <c r="I10" s="1250">
        <v>22</v>
      </c>
      <c r="J10" s="1241">
        <v>40177</v>
      </c>
      <c r="K10" s="1309" t="s">
        <v>475</v>
      </c>
      <c r="L10" s="1225">
        <v>3000000000</v>
      </c>
      <c r="M10" s="1262" t="s">
        <v>470</v>
      </c>
      <c r="N10" s="1311"/>
      <c r="O10" s="1373"/>
      <c r="P10" s="1375"/>
      <c r="Q10" s="1233"/>
      <c r="R10" s="1237"/>
      <c r="S10" s="1308"/>
      <c r="T10" s="1315"/>
      <c r="U10" s="1272"/>
      <c r="V10" s="1317"/>
      <c r="W10" s="1235"/>
    </row>
    <row r="11" spans="1:23" ht="28.5" customHeight="1">
      <c r="A11" s="1208"/>
      <c r="B11" s="1208"/>
      <c r="C11" s="1130"/>
      <c r="D11" s="1150"/>
      <c r="E11" s="1385"/>
      <c r="F11" s="1318"/>
      <c r="G11" s="1137"/>
      <c r="H11" s="1370"/>
      <c r="I11" s="1251"/>
      <c r="J11" s="1255"/>
      <c r="K11" s="1310"/>
      <c r="L11" s="1227"/>
      <c r="M11" s="1264"/>
      <c r="N11" s="1393"/>
      <c r="O11" s="1390" t="s">
        <v>464</v>
      </c>
      <c r="P11" s="1265" t="s">
        <v>476</v>
      </c>
      <c r="Q11" s="1238" t="s">
        <v>31</v>
      </c>
      <c r="R11" s="1282">
        <v>0.63449999999999995</v>
      </c>
      <c r="S11" s="630">
        <v>41662</v>
      </c>
      <c r="T11" s="1083" t="s">
        <v>477</v>
      </c>
      <c r="U11" s="1084">
        <v>3023750000</v>
      </c>
      <c r="V11" s="1083" t="s">
        <v>31</v>
      </c>
      <c r="W11" s="1085">
        <v>0.36959999999999998</v>
      </c>
    </row>
    <row r="12" spans="1:23" ht="44.25" customHeight="1">
      <c r="A12" s="1208"/>
      <c r="B12" s="1208"/>
      <c r="C12" s="1319">
        <v>40177</v>
      </c>
      <c r="D12" s="1238" t="s">
        <v>466</v>
      </c>
      <c r="E12" s="1238" t="s">
        <v>467</v>
      </c>
      <c r="F12" s="1395" t="s">
        <v>474</v>
      </c>
      <c r="G12" s="1247">
        <v>1250000000</v>
      </c>
      <c r="H12" s="1345" t="s">
        <v>468</v>
      </c>
      <c r="I12" s="1250" t="s">
        <v>478</v>
      </c>
      <c r="J12" s="1241">
        <v>40542</v>
      </c>
      <c r="K12" s="1244" t="s">
        <v>475</v>
      </c>
      <c r="L12" s="1247">
        <v>5500000000</v>
      </c>
      <c r="M12" s="1262" t="s">
        <v>470</v>
      </c>
      <c r="N12" s="1311">
        <v>26</v>
      </c>
      <c r="O12" s="1391"/>
      <c r="P12" s="1266"/>
      <c r="Q12" s="1239"/>
      <c r="R12" s="1283"/>
      <c r="S12" s="630">
        <v>41744</v>
      </c>
      <c r="T12" s="1083" t="s">
        <v>479</v>
      </c>
      <c r="U12" s="1084">
        <v>2375000000</v>
      </c>
      <c r="V12" s="1083" t="s">
        <v>31</v>
      </c>
      <c r="W12" s="1085">
        <v>0.1709</v>
      </c>
    </row>
    <row r="13" spans="1:23" ht="44.25" customHeight="1">
      <c r="A13" s="1208"/>
      <c r="B13" s="1208"/>
      <c r="C13" s="1394"/>
      <c r="D13" s="1239"/>
      <c r="E13" s="1239"/>
      <c r="F13" s="1396"/>
      <c r="G13" s="1248"/>
      <c r="H13" s="1346"/>
      <c r="I13" s="1387"/>
      <c r="J13" s="1242"/>
      <c r="K13" s="1245"/>
      <c r="L13" s="1248"/>
      <c r="M13" s="1263"/>
      <c r="N13" s="1312"/>
      <c r="O13" s="1391"/>
      <c r="P13" s="1266"/>
      <c r="Q13" s="1239"/>
      <c r="R13" s="1283"/>
      <c r="S13" s="630">
        <v>41773</v>
      </c>
      <c r="T13" s="1083" t="s">
        <v>480</v>
      </c>
      <c r="U13" s="1084">
        <v>181141750</v>
      </c>
      <c r="V13" s="1083" t="s">
        <v>31</v>
      </c>
      <c r="W13" s="1085">
        <v>0.156</v>
      </c>
    </row>
    <row r="14" spans="1:23" ht="44.25" customHeight="1">
      <c r="A14" s="1208"/>
      <c r="B14" s="1208"/>
      <c r="C14" s="1394"/>
      <c r="D14" s="1239"/>
      <c r="E14" s="1239"/>
      <c r="F14" s="1396"/>
      <c r="G14" s="1248"/>
      <c r="H14" s="1346"/>
      <c r="I14" s="1387"/>
      <c r="J14" s="1242"/>
      <c r="K14" s="1245"/>
      <c r="L14" s="1248"/>
      <c r="M14" s="1263"/>
      <c r="N14" s="1312"/>
      <c r="O14" s="1391"/>
      <c r="P14" s="1266"/>
      <c r="Q14" s="1239"/>
      <c r="R14" s="1283"/>
      <c r="S14" s="630">
        <v>41894</v>
      </c>
      <c r="T14" s="1083" t="s">
        <v>481</v>
      </c>
      <c r="U14" s="1084">
        <v>218680700</v>
      </c>
      <c r="V14" s="1083" t="s">
        <v>31</v>
      </c>
      <c r="W14" s="1085">
        <v>0.13400000000000001</v>
      </c>
    </row>
    <row r="15" spans="1:23" ht="44.25" customHeight="1">
      <c r="A15" s="1208"/>
      <c r="B15" s="1208"/>
      <c r="C15" s="1394"/>
      <c r="D15" s="1239"/>
      <c r="E15" s="1239"/>
      <c r="F15" s="1396"/>
      <c r="G15" s="1248"/>
      <c r="H15" s="1346"/>
      <c r="I15" s="1387"/>
      <c r="J15" s="1242"/>
      <c r="K15" s="1245"/>
      <c r="L15" s="1248"/>
      <c r="M15" s="1263"/>
      <c r="N15" s="1312"/>
      <c r="O15" s="1391"/>
      <c r="P15" s="1266"/>
      <c r="Q15" s="1239"/>
      <c r="R15" s="1283"/>
      <c r="S15" s="630">
        <v>41928</v>
      </c>
      <c r="T15" s="1083" t="s">
        <v>482</v>
      </c>
      <c r="U15" s="1084">
        <v>245492604.60280001</v>
      </c>
      <c r="V15" s="1083" t="s">
        <v>31</v>
      </c>
      <c r="W15" s="1085">
        <v>0.114</v>
      </c>
    </row>
    <row r="16" spans="1:23" ht="44.25" customHeight="1" thickBot="1">
      <c r="A16" s="1208"/>
      <c r="B16" s="1208"/>
      <c r="C16" s="1249"/>
      <c r="D16" s="1246"/>
      <c r="E16" s="1246"/>
      <c r="F16" s="1246"/>
      <c r="G16" s="1249"/>
      <c r="H16" s="1347"/>
      <c r="I16" s="1388"/>
      <c r="J16" s="1243"/>
      <c r="K16" s="1246"/>
      <c r="L16" s="1249"/>
      <c r="M16" s="1386"/>
      <c r="N16" s="1313"/>
      <c r="O16" s="1392"/>
      <c r="P16" s="1389"/>
      <c r="Q16" s="1240"/>
      <c r="R16" s="1284"/>
      <c r="S16" s="630">
        <v>41997</v>
      </c>
      <c r="T16" s="1083" t="s">
        <v>483</v>
      </c>
      <c r="U16" s="1084">
        <v>1277036382</v>
      </c>
      <c r="V16" s="1083" t="s">
        <v>31</v>
      </c>
      <c r="W16" s="622">
        <v>0</v>
      </c>
    </row>
    <row r="17" spans="1:24" ht="44.25" customHeight="1" thickTop="1" thickBot="1">
      <c r="A17" s="1209"/>
      <c r="B17" s="1209"/>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206" t="s">
        <v>488</v>
      </c>
      <c r="B18" s="1208"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206"/>
      <c r="B19" s="1208"/>
      <c r="C19" s="1319">
        <v>39813</v>
      </c>
      <c r="D19" s="1238" t="s">
        <v>466</v>
      </c>
      <c r="E19" s="1231" t="s">
        <v>489</v>
      </c>
      <c r="F19" s="1231" t="s">
        <v>492</v>
      </c>
      <c r="G19" s="1247">
        <v>13400000000</v>
      </c>
      <c r="H19" s="1398" t="s">
        <v>468</v>
      </c>
      <c r="I19" s="1273"/>
      <c r="J19" s="77"/>
      <c r="K19" s="78"/>
      <c r="L19" s="79"/>
      <c r="M19" s="80"/>
      <c r="N19" s="81"/>
      <c r="O19" s="1278"/>
      <c r="P19" s="1256"/>
      <c r="Q19" s="1239"/>
      <c r="R19" s="1260"/>
      <c r="S19" s="1303"/>
      <c r="T19" s="1305"/>
      <c r="U19" s="1300"/>
      <c r="V19" s="1280"/>
      <c r="W19" s="82"/>
    </row>
    <row r="20" spans="1:24" ht="27.75" customHeight="1" thickTop="1" thickBot="1">
      <c r="A20" s="1206"/>
      <c r="B20" s="1208"/>
      <c r="C20" s="1320"/>
      <c r="D20" s="1321"/>
      <c r="E20" s="1233"/>
      <c r="F20" s="1233"/>
      <c r="G20" s="1397"/>
      <c r="H20" s="1399"/>
      <c r="I20" s="1274"/>
      <c r="J20" s="925">
        <v>40004</v>
      </c>
      <c r="K20" s="934" t="s">
        <v>493</v>
      </c>
      <c r="L20" s="919">
        <v>13400000000</v>
      </c>
      <c r="M20" s="918" t="s">
        <v>470</v>
      </c>
      <c r="N20" s="83">
        <v>7</v>
      </c>
      <c r="O20" s="1279"/>
      <c r="P20" s="1257"/>
      <c r="Q20" s="1258"/>
      <c r="R20" s="1302"/>
      <c r="S20" s="1304"/>
      <c r="T20" s="1306"/>
      <c r="U20" s="1301"/>
      <c r="V20" s="1281"/>
      <c r="W20" s="1000"/>
    </row>
    <row r="21" spans="1:24" ht="28.5" customHeight="1" thickTop="1">
      <c r="A21" s="1206"/>
      <c r="B21" s="1208"/>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206"/>
      <c r="B22" s="1208"/>
      <c r="C22" s="1405">
        <v>39953</v>
      </c>
      <c r="D22" s="1238" t="s">
        <v>466</v>
      </c>
      <c r="E22" s="1238" t="s">
        <v>489</v>
      </c>
      <c r="F22" s="1238" t="s">
        <v>492</v>
      </c>
      <c r="G22" s="1247">
        <v>4000000000</v>
      </c>
      <c r="H22" s="1398" t="s">
        <v>468</v>
      </c>
      <c r="I22" s="1252">
        <v>5</v>
      </c>
      <c r="J22" s="1241">
        <v>40004</v>
      </c>
      <c r="K22" s="1244" t="s">
        <v>493</v>
      </c>
      <c r="L22" s="1275">
        <v>4000000000</v>
      </c>
      <c r="M22" s="1262" t="s">
        <v>470</v>
      </c>
      <c r="N22" s="1378">
        <v>7</v>
      </c>
      <c r="O22" s="1268" t="s">
        <v>494</v>
      </c>
      <c r="P22" s="1265" t="s">
        <v>497</v>
      </c>
      <c r="Q22" s="1381" t="s">
        <v>31</v>
      </c>
      <c r="R22" s="1259">
        <v>0.60799999999999998</v>
      </c>
      <c r="S22" s="623">
        <v>40500</v>
      </c>
      <c r="T22" s="1079" t="s">
        <v>498</v>
      </c>
      <c r="U22" s="1077">
        <v>11743303903</v>
      </c>
      <c r="V22" s="1078" t="s">
        <v>31</v>
      </c>
      <c r="W22" s="88">
        <v>0.36899999999999999</v>
      </c>
    </row>
    <row r="23" spans="1:24" ht="28.5" customHeight="1">
      <c r="A23" s="1206"/>
      <c r="B23" s="1208"/>
      <c r="C23" s="1406"/>
      <c r="D23" s="1239"/>
      <c r="E23" s="1239"/>
      <c r="F23" s="1239"/>
      <c r="G23" s="1248"/>
      <c r="H23" s="1409"/>
      <c r="I23" s="1253"/>
      <c r="J23" s="1242"/>
      <c r="K23" s="1245"/>
      <c r="L23" s="1276"/>
      <c r="M23" s="1263"/>
      <c r="N23" s="1379"/>
      <c r="O23" s="1269"/>
      <c r="P23" s="1266"/>
      <c r="Q23" s="1382"/>
      <c r="R23" s="1260"/>
      <c r="S23" s="609">
        <v>40508</v>
      </c>
      <c r="T23" s="1079" t="s">
        <v>498</v>
      </c>
      <c r="U23" s="1077">
        <v>1761495577.3</v>
      </c>
      <c r="V23" s="1078" t="s">
        <v>31</v>
      </c>
      <c r="W23" s="622">
        <v>0.32040000000000002</v>
      </c>
    </row>
    <row r="24" spans="1:24" ht="28.5" customHeight="1">
      <c r="A24" s="1206"/>
      <c r="B24" s="1208"/>
      <c r="C24" s="1406"/>
      <c r="D24" s="1239"/>
      <c r="E24" s="1239"/>
      <c r="F24" s="1239"/>
      <c r="G24" s="1248"/>
      <c r="H24" s="1409"/>
      <c r="I24" s="1253"/>
      <c r="J24" s="1242"/>
      <c r="K24" s="1245"/>
      <c r="L24" s="1276"/>
      <c r="M24" s="1263"/>
      <c r="N24" s="1379"/>
      <c r="O24" s="1269"/>
      <c r="P24" s="1266"/>
      <c r="Q24" s="1382"/>
      <c r="R24" s="1260"/>
      <c r="S24" s="609">
        <v>41264</v>
      </c>
      <c r="T24" s="621" t="s">
        <v>499</v>
      </c>
      <c r="U24" s="1077">
        <v>5500000000</v>
      </c>
      <c r="V24" s="1078" t="s">
        <v>31</v>
      </c>
      <c r="W24" s="622">
        <v>0.21970000000000001</v>
      </c>
    </row>
    <row r="25" spans="1:24" ht="28.5" customHeight="1">
      <c r="A25" s="1206"/>
      <c r="B25" s="1208"/>
      <c r="C25" s="1406"/>
      <c r="D25" s="1239"/>
      <c r="E25" s="1239"/>
      <c r="F25" s="1239"/>
      <c r="G25" s="1248"/>
      <c r="H25" s="1409"/>
      <c r="I25" s="1253"/>
      <c r="J25" s="1242"/>
      <c r="K25" s="1245"/>
      <c r="L25" s="1276"/>
      <c r="M25" s="1263"/>
      <c r="N25" s="1379"/>
      <c r="O25" s="1269"/>
      <c r="P25" s="1266"/>
      <c r="Q25" s="1382"/>
      <c r="R25" s="1260"/>
      <c r="S25" s="609">
        <v>41375</v>
      </c>
      <c r="T25" s="621" t="s">
        <v>500</v>
      </c>
      <c r="U25" s="1077">
        <v>1637839843.6800001</v>
      </c>
      <c r="V25" s="1078" t="s">
        <v>31</v>
      </c>
      <c r="W25" s="622">
        <v>0.1769</v>
      </c>
    </row>
    <row r="26" spans="1:24" ht="28.5" customHeight="1">
      <c r="A26" s="1206"/>
      <c r="B26" s="1208"/>
      <c r="C26" s="1406"/>
      <c r="D26" s="1239"/>
      <c r="E26" s="1239"/>
      <c r="F26" s="1239"/>
      <c r="G26" s="1248"/>
      <c r="H26" s="1409"/>
      <c r="I26" s="1253"/>
      <c r="J26" s="1242"/>
      <c r="K26" s="1245"/>
      <c r="L26" s="1276"/>
      <c r="M26" s="1263"/>
      <c r="N26" s="1379"/>
      <c r="O26" s="1269"/>
      <c r="P26" s="1266"/>
      <c r="Q26" s="1382"/>
      <c r="R26" s="1260"/>
      <c r="S26" s="609">
        <v>41437</v>
      </c>
      <c r="T26" s="621" t="s">
        <v>501</v>
      </c>
      <c r="U26" s="1077">
        <v>1031700000</v>
      </c>
      <c r="V26" s="1078" t="s">
        <v>31</v>
      </c>
      <c r="W26" s="622">
        <v>0.13800000000000001</v>
      </c>
    </row>
    <row r="27" spans="1:24" ht="28.5" customHeight="1">
      <c r="A27" s="1206"/>
      <c r="B27" s="1208"/>
      <c r="C27" s="1406"/>
      <c r="D27" s="1239"/>
      <c r="E27" s="1239"/>
      <c r="F27" s="1239"/>
      <c r="G27" s="1248"/>
      <c r="H27" s="1409"/>
      <c r="I27" s="1253"/>
      <c r="J27" s="1242"/>
      <c r="K27" s="1245"/>
      <c r="L27" s="1276"/>
      <c r="M27" s="1263"/>
      <c r="N27" s="1379"/>
      <c r="O27" s="1269"/>
      <c r="P27" s="1266"/>
      <c r="Q27" s="1382"/>
      <c r="R27" s="1260"/>
      <c r="S27" s="609">
        <v>41530</v>
      </c>
      <c r="T27" s="621" t="s">
        <v>502</v>
      </c>
      <c r="U27" s="1077">
        <v>3822724831.6700001</v>
      </c>
      <c r="V27" s="1078" t="s">
        <v>31</v>
      </c>
      <c r="W27" s="622">
        <v>7.3209999999999997E-2</v>
      </c>
    </row>
    <row r="28" spans="1:24" ht="28.5" customHeight="1">
      <c r="A28" s="1206"/>
      <c r="B28" s="1208"/>
      <c r="C28" s="1406"/>
      <c r="D28" s="1239"/>
      <c r="E28" s="1239"/>
      <c r="F28" s="1239"/>
      <c r="G28" s="1248"/>
      <c r="H28" s="1409"/>
      <c r="I28" s="1253"/>
      <c r="J28" s="1242"/>
      <c r="K28" s="1245"/>
      <c r="L28" s="1276"/>
      <c r="M28" s="1263"/>
      <c r="N28" s="1379"/>
      <c r="O28" s="1269"/>
      <c r="P28" s="1266"/>
      <c r="Q28" s="1382"/>
      <c r="R28" s="1260"/>
      <c r="S28" s="609">
        <v>41598</v>
      </c>
      <c r="T28" s="621" t="s">
        <v>503</v>
      </c>
      <c r="U28" s="1077">
        <v>2563441956.2800002</v>
      </c>
      <c r="V28" s="1078" t="s">
        <v>31</v>
      </c>
      <c r="W28" s="622">
        <v>2.2409999999999999E-2</v>
      </c>
    </row>
    <row r="29" spans="1:24" ht="28.5" customHeight="1">
      <c r="A29" s="1206"/>
      <c r="B29" s="1208"/>
      <c r="C29" s="1407"/>
      <c r="D29" s="1321"/>
      <c r="E29" s="1321"/>
      <c r="F29" s="1321"/>
      <c r="G29" s="1397"/>
      <c r="H29" s="1399"/>
      <c r="I29" s="1254"/>
      <c r="J29" s="1255"/>
      <c r="K29" s="1401"/>
      <c r="L29" s="1277"/>
      <c r="M29" s="1264"/>
      <c r="N29" s="1380"/>
      <c r="O29" s="1270"/>
      <c r="P29" s="1267"/>
      <c r="Q29" s="1383"/>
      <c r="R29" s="1261"/>
      <c r="S29" s="609">
        <v>41617</v>
      </c>
      <c r="T29" s="621" t="s">
        <v>504</v>
      </c>
      <c r="U29" s="1077">
        <v>1208249982.0599999</v>
      </c>
      <c r="V29" s="1078" t="s">
        <v>31</v>
      </c>
      <c r="W29" s="622">
        <v>0</v>
      </c>
    </row>
    <row r="30" spans="1:24" ht="28.5" customHeight="1">
      <c r="A30" s="1206"/>
      <c r="B30" s="1208"/>
      <c r="C30" s="1402">
        <v>39960</v>
      </c>
      <c r="D30" s="1238" t="s">
        <v>466</v>
      </c>
      <c r="E30" s="1231" t="s">
        <v>489</v>
      </c>
      <c r="F30" s="1231" t="s">
        <v>492</v>
      </c>
      <c r="G30" s="1225">
        <v>360624198</v>
      </c>
      <c r="H30" s="1345" t="s">
        <v>468</v>
      </c>
      <c r="I30" s="1250">
        <v>6</v>
      </c>
      <c r="J30" s="1241">
        <v>40004</v>
      </c>
      <c r="K30" s="1309" t="s">
        <v>493</v>
      </c>
      <c r="L30" s="1275">
        <v>360624198</v>
      </c>
      <c r="M30" s="1262" t="s">
        <v>470</v>
      </c>
      <c r="N30" s="1219">
        <v>7</v>
      </c>
      <c r="O30" s="1222" t="s">
        <v>505</v>
      </c>
      <c r="P30" s="1265" t="s">
        <v>506</v>
      </c>
      <c r="Q30" s="1231" t="s">
        <v>490</v>
      </c>
      <c r="R30" s="1216">
        <v>7072488605</v>
      </c>
      <c r="S30" s="571">
        <v>40004</v>
      </c>
      <c r="T30" s="621" t="s">
        <v>507</v>
      </c>
      <c r="U30" s="1032">
        <v>360624198</v>
      </c>
      <c r="V30" s="1078" t="s">
        <v>490</v>
      </c>
      <c r="W30" s="607">
        <v>6711864407</v>
      </c>
      <c r="X30" s="89"/>
    </row>
    <row r="31" spans="1:24" ht="28.5" customHeight="1">
      <c r="A31" s="1206"/>
      <c r="B31" s="1208"/>
      <c r="C31" s="1403"/>
      <c r="D31" s="1239"/>
      <c r="E31" s="1232"/>
      <c r="F31" s="1232"/>
      <c r="G31" s="1226"/>
      <c r="H31" s="1346"/>
      <c r="I31" s="1387"/>
      <c r="J31" s="1242"/>
      <c r="K31" s="1400"/>
      <c r="L31" s="1276"/>
      <c r="M31" s="1263"/>
      <c r="N31" s="1220"/>
      <c r="O31" s="1223"/>
      <c r="P31" s="1266"/>
      <c r="Q31" s="1232"/>
      <c r="R31" s="1217"/>
      <c r="S31" s="90">
        <v>40165</v>
      </c>
      <c r="T31" s="621" t="s">
        <v>507</v>
      </c>
      <c r="U31" s="957">
        <v>1000000000</v>
      </c>
      <c r="V31" s="1078" t="s">
        <v>490</v>
      </c>
      <c r="W31" s="607">
        <v>5711864407</v>
      </c>
      <c r="X31" s="89"/>
    </row>
    <row r="32" spans="1:24" ht="28.5" customHeight="1">
      <c r="A32" s="1206"/>
      <c r="B32" s="1208"/>
      <c r="C32" s="1403"/>
      <c r="D32" s="1239"/>
      <c r="E32" s="1232"/>
      <c r="F32" s="1232"/>
      <c r="G32" s="1226"/>
      <c r="H32" s="1346"/>
      <c r="I32" s="1387"/>
      <c r="J32" s="1242"/>
      <c r="K32" s="1400"/>
      <c r="L32" s="1276"/>
      <c r="M32" s="1263"/>
      <c r="N32" s="1220"/>
      <c r="O32" s="1223"/>
      <c r="P32" s="1266"/>
      <c r="Q32" s="1232"/>
      <c r="R32" s="1217"/>
      <c r="S32" s="90">
        <v>40199</v>
      </c>
      <c r="T32" s="621" t="s">
        <v>507</v>
      </c>
      <c r="U32" s="957">
        <v>35084421.25</v>
      </c>
      <c r="V32" s="1078" t="s">
        <v>490</v>
      </c>
      <c r="W32" s="955">
        <v>5676779985.75</v>
      </c>
      <c r="X32" s="89"/>
    </row>
    <row r="33" spans="1:24" ht="28.5" customHeight="1">
      <c r="A33" s="1206"/>
      <c r="B33" s="1208"/>
      <c r="C33" s="1403"/>
      <c r="D33" s="1239"/>
      <c r="E33" s="1232"/>
      <c r="F33" s="1232"/>
      <c r="G33" s="1226"/>
      <c r="H33" s="1346"/>
      <c r="I33" s="1387"/>
      <c r="J33" s="1242"/>
      <c r="K33" s="1400"/>
      <c r="L33" s="1276"/>
      <c r="M33" s="1263"/>
      <c r="N33" s="1220"/>
      <c r="O33" s="1223"/>
      <c r="P33" s="1266"/>
      <c r="Q33" s="1232"/>
      <c r="R33" s="1217"/>
      <c r="S33" s="90">
        <v>40268</v>
      </c>
      <c r="T33" s="621" t="s">
        <v>507</v>
      </c>
      <c r="U33" s="957">
        <v>1000000000</v>
      </c>
      <c r="V33" s="1078" t="s">
        <v>490</v>
      </c>
      <c r="W33" s="955">
        <v>4676779986</v>
      </c>
      <c r="X33" s="89"/>
    </row>
    <row r="34" spans="1:24" ht="28.5" customHeight="1" thickBot="1">
      <c r="A34" s="1206"/>
      <c r="B34" s="1208"/>
      <c r="C34" s="1404"/>
      <c r="D34" s="1321"/>
      <c r="E34" s="1233"/>
      <c r="F34" s="1233"/>
      <c r="G34" s="1227"/>
      <c r="H34" s="1408"/>
      <c r="I34" s="1251"/>
      <c r="J34" s="1255"/>
      <c r="K34" s="1310"/>
      <c r="L34" s="1277"/>
      <c r="M34" s="1264"/>
      <c r="N34" s="1221"/>
      <c r="O34" s="1224"/>
      <c r="P34" s="1377"/>
      <c r="Q34" s="1384"/>
      <c r="R34" s="1218"/>
      <c r="S34" s="571">
        <v>40288</v>
      </c>
      <c r="T34" s="621" t="s">
        <v>496</v>
      </c>
      <c r="U34" s="1077">
        <v>4676779986</v>
      </c>
      <c r="V34" s="620" t="s">
        <v>470</v>
      </c>
      <c r="W34" s="607">
        <v>0</v>
      </c>
    </row>
    <row r="35" spans="1:24" ht="28.5" customHeight="1" thickTop="1">
      <c r="A35" s="1206"/>
      <c r="B35" s="1208"/>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206"/>
      <c r="B36" s="1208"/>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9.25" thickTop="1">
      <c r="A37" s="1206"/>
      <c r="B37" s="1208"/>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208" t="s">
        <v>512</v>
      </c>
      <c r="B52" s="1208"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208"/>
      <c r="B53" s="1208"/>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208"/>
      <c r="B54" s="1208"/>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208"/>
      <c r="B55" s="1208"/>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208"/>
      <c r="B56" s="1208"/>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209"/>
      <c r="B57" s="1209"/>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206" t="s">
        <v>517</v>
      </c>
      <c r="B58" s="1208"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228" t="s">
        <v>522</v>
      </c>
      <c r="U58" s="134">
        <v>1900000000</v>
      </c>
      <c r="V58" s="135" t="s">
        <v>470</v>
      </c>
      <c r="W58" s="136" t="s">
        <v>516</v>
      </c>
    </row>
    <row r="59" spans="1:23" ht="28.5" customHeight="1">
      <c r="A59" s="1206"/>
      <c r="B59" s="1208"/>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229"/>
      <c r="U59" s="1032"/>
      <c r="V59" s="591"/>
      <c r="W59" s="572"/>
    </row>
    <row r="60" spans="1:23" ht="28.5" customHeight="1" thickBot="1">
      <c r="A60" s="1206"/>
      <c r="B60" s="1208"/>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206"/>
      <c r="B61" s="1208"/>
      <c r="C61" s="123">
        <v>39934</v>
      </c>
      <c r="D61" s="894" t="s">
        <v>466</v>
      </c>
      <c r="E61" s="891" t="s">
        <v>523</v>
      </c>
      <c r="F61" s="124" t="s">
        <v>492</v>
      </c>
      <c r="G61" s="889">
        <v>1888153580</v>
      </c>
      <c r="H61" s="125"/>
      <c r="I61" s="126">
        <v>16</v>
      </c>
      <c r="J61" s="53">
        <v>40298</v>
      </c>
      <c r="K61" s="1210"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206"/>
      <c r="B62" s="1208"/>
      <c r="C62" s="1038">
        <v>39953</v>
      </c>
      <c r="D62" s="1037" t="s">
        <v>466</v>
      </c>
      <c r="E62" s="1036" t="s">
        <v>523</v>
      </c>
      <c r="F62" s="1035" t="s">
        <v>492</v>
      </c>
      <c r="G62" s="1031">
        <v>0</v>
      </c>
      <c r="H62" s="960" t="s">
        <v>516</v>
      </c>
      <c r="I62" s="144">
        <v>17</v>
      </c>
      <c r="J62" s="578"/>
      <c r="K62" s="1211"/>
      <c r="L62" s="1031"/>
      <c r="M62" s="577"/>
      <c r="N62" s="120"/>
      <c r="O62" s="1212"/>
      <c r="P62" s="1213"/>
      <c r="Q62" s="1033"/>
      <c r="R62" s="576"/>
      <c r="S62" s="575">
        <v>40430</v>
      </c>
      <c r="T62" s="145" t="s">
        <v>526</v>
      </c>
      <c r="U62" s="1032">
        <v>9666784</v>
      </c>
      <c r="V62" s="573" t="s">
        <v>511</v>
      </c>
      <c r="W62" s="572" t="s">
        <v>470</v>
      </c>
    </row>
    <row r="63" spans="1:23" ht="44.25" customHeight="1">
      <c r="A63" s="1206"/>
      <c r="B63" s="1208"/>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206"/>
      <c r="B64" s="1208"/>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206"/>
      <c r="B65" s="1208"/>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206"/>
      <c r="B66" s="1208"/>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206"/>
      <c r="B67" s="1208"/>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206"/>
      <c r="B68" s="1208"/>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214" t="s">
        <v>470</v>
      </c>
      <c r="W68" s="1201">
        <v>0</v>
      </c>
    </row>
    <row r="69" spans="1:23" ht="28.35" customHeight="1">
      <c r="A69" s="1206"/>
      <c r="B69" s="1208"/>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214"/>
      <c r="W69" s="1201"/>
    </row>
    <row r="70" spans="1:23" ht="28.35" customHeight="1">
      <c r="A70" s="1206"/>
      <c r="B70" s="1208"/>
      <c r="C70" s="906"/>
      <c r="D70" s="963"/>
      <c r="E70" s="107"/>
      <c r="F70" s="121"/>
      <c r="G70" s="951"/>
      <c r="H70" s="927"/>
      <c r="I70" s="152"/>
      <c r="J70" s="924"/>
      <c r="K70" s="933"/>
      <c r="L70" s="951"/>
      <c r="M70" s="917"/>
      <c r="N70" s="939"/>
      <c r="O70" s="941"/>
      <c r="P70" s="110"/>
      <c r="Q70" s="914"/>
      <c r="R70" s="938"/>
      <c r="S70" s="571">
        <v>40687</v>
      </c>
      <c r="T70" s="570" t="s">
        <v>535</v>
      </c>
      <c r="U70" s="1032">
        <v>288000000</v>
      </c>
      <c r="V70" s="1214"/>
      <c r="W70" s="1201"/>
    </row>
    <row r="71" spans="1:23" ht="28.5" customHeight="1">
      <c r="A71" s="1206"/>
      <c r="B71" s="1208"/>
      <c r="C71" s="906"/>
      <c r="D71" s="963"/>
      <c r="E71" s="107"/>
      <c r="F71" s="121"/>
      <c r="G71" s="951"/>
      <c r="H71" s="927"/>
      <c r="I71" s="152"/>
      <c r="J71" s="924"/>
      <c r="K71" s="933"/>
      <c r="L71" s="951"/>
      <c r="M71" s="917"/>
      <c r="N71" s="939"/>
      <c r="O71" s="941"/>
      <c r="P71" s="110"/>
      <c r="Q71" s="914"/>
      <c r="R71" s="938"/>
      <c r="S71" s="571">
        <v>40687</v>
      </c>
      <c r="T71" s="570" t="s">
        <v>536</v>
      </c>
      <c r="U71" s="114">
        <v>100000000</v>
      </c>
      <c r="V71" s="1215"/>
      <c r="W71" s="1202"/>
    </row>
    <row r="72" spans="1:23" ht="27" customHeight="1" thickBot="1">
      <c r="A72" s="1207"/>
      <c r="B72" s="1209"/>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203" t="s">
        <v>541</v>
      </c>
      <c r="T75" s="1203"/>
      <c r="U75" s="177">
        <f>U57+U70+U71</f>
        <v>403000000</v>
      </c>
      <c r="V75" s="178"/>
    </row>
    <row r="76" spans="1:23" ht="15" customHeight="1" thickTop="1" thickBot="1">
      <c r="D76" s="169"/>
      <c r="E76" s="169"/>
      <c r="F76" s="883"/>
      <c r="G76" s="175"/>
      <c r="L76" s="170"/>
      <c r="M76" s="170"/>
      <c r="N76" s="170" t="s">
        <v>542</v>
      </c>
      <c r="O76" s="1204">
        <f>G74-U74+L61-(R58-U58)-U69</f>
        <v>11732257932.36721</v>
      </c>
      <c r="P76" s="1205"/>
      <c r="Q76" s="883"/>
      <c r="R76" s="897"/>
      <c r="S76" s="897"/>
      <c r="T76" s="897"/>
      <c r="U76" s="175"/>
    </row>
    <row r="77" spans="1:23" ht="15" customHeight="1" thickTop="1">
      <c r="A77" s="1197" t="s">
        <v>543</v>
      </c>
      <c r="B77" s="1197"/>
      <c r="C77" s="1197"/>
      <c r="D77" s="1197"/>
      <c r="E77" s="1197"/>
      <c r="F77" s="1197"/>
      <c r="G77" s="1197"/>
      <c r="H77" s="1197"/>
      <c r="I77" s="1197"/>
      <c r="J77" s="1197"/>
      <c r="K77" s="1197"/>
      <c r="L77" s="1197"/>
      <c r="M77" s="1197"/>
      <c r="N77" s="1197"/>
      <c r="O77" s="1197"/>
      <c r="P77" s="1197"/>
      <c r="Q77" s="1197"/>
      <c r="R77" s="1197"/>
      <c r="S77" s="1197"/>
      <c r="T77" s="1197"/>
      <c r="U77" s="1197"/>
      <c r="V77" s="1197"/>
    </row>
    <row r="78" spans="1:23" ht="15" customHeight="1">
      <c r="A78" s="1200"/>
      <c r="B78" s="1200"/>
      <c r="C78" s="1200"/>
      <c r="D78" s="1200"/>
      <c r="E78" s="1200"/>
      <c r="F78" s="1200"/>
      <c r="G78" s="1200"/>
      <c r="H78" s="1200"/>
      <c r="I78" s="1200"/>
      <c r="J78" s="1200"/>
      <c r="K78" s="1200"/>
      <c r="L78" s="1200"/>
      <c r="M78" s="1200"/>
      <c r="N78" s="1200"/>
      <c r="O78" s="1200"/>
      <c r="P78" s="1200"/>
      <c r="Q78" s="1200"/>
      <c r="R78" s="1200"/>
      <c r="S78" s="1200"/>
      <c r="T78" s="1200"/>
      <c r="U78" s="1200"/>
      <c r="V78" s="1200"/>
    </row>
    <row r="79" spans="1:23" ht="15" customHeight="1">
      <c r="A79" s="1197" t="s">
        <v>544</v>
      </c>
      <c r="B79" s="1197"/>
      <c r="C79" s="1197"/>
      <c r="D79" s="1197"/>
      <c r="E79" s="1197"/>
      <c r="F79" s="1197"/>
      <c r="G79" s="1197"/>
      <c r="H79" s="1197"/>
      <c r="I79" s="1197"/>
      <c r="J79" s="1197"/>
      <c r="K79" s="1197"/>
      <c r="L79" s="1197"/>
      <c r="M79" s="1197"/>
      <c r="N79" s="1197"/>
      <c r="O79" s="1197"/>
      <c r="P79" s="1197"/>
      <c r="Q79" s="1197"/>
      <c r="R79" s="1197"/>
      <c r="S79" s="1197"/>
      <c r="T79" s="1197"/>
      <c r="U79" s="1197"/>
      <c r="V79" s="1197"/>
    </row>
    <row r="80" spans="1:23" s="880" customFormat="1" ht="15" customHeight="1">
      <c r="A80" s="1230" t="s">
        <v>545</v>
      </c>
      <c r="B80" s="1230"/>
      <c r="C80" s="1230"/>
      <c r="D80" s="1230"/>
      <c r="E80" s="1230"/>
      <c r="F80" s="1230"/>
      <c r="G80" s="1230"/>
      <c r="H80" s="1230"/>
      <c r="I80" s="1230"/>
      <c r="J80" s="1230"/>
      <c r="K80" s="1230"/>
      <c r="L80" s="1230"/>
      <c r="M80" s="1230"/>
      <c r="N80" s="1230"/>
      <c r="O80" s="1230"/>
      <c r="P80" s="1230"/>
      <c r="Q80" s="1230"/>
      <c r="R80" s="1230"/>
      <c r="S80" s="1230"/>
      <c r="T80" s="1230"/>
      <c r="U80" s="1230"/>
      <c r="V80" s="1230"/>
    </row>
    <row r="81" spans="1:22" ht="14.25" customHeight="1">
      <c r="A81" s="1197" t="s">
        <v>546</v>
      </c>
      <c r="B81" s="1197"/>
      <c r="C81" s="1197"/>
      <c r="D81" s="1197"/>
      <c r="E81" s="1197"/>
      <c r="F81" s="1197"/>
      <c r="G81" s="1197"/>
      <c r="H81" s="1197"/>
      <c r="I81" s="1197"/>
      <c r="J81" s="1197"/>
      <c r="K81" s="1197"/>
      <c r="L81" s="1197"/>
      <c r="M81" s="1197"/>
      <c r="N81" s="1197"/>
      <c r="O81" s="1197"/>
      <c r="P81" s="1197"/>
      <c r="Q81" s="1197"/>
      <c r="R81" s="1197"/>
      <c r="S81" s="1197"/>
      <c r="T81" s="1197"/>
      <c r="U81" s="1197"/>
      <c r="V81" s="1197"/>
    </row>
    <row r="82" spans="1:22" ht="14.25" customHeight="1">
      <c r="A82" s="1197" t="s">
        <v>547</v>
      </c>
      <c r="B82" s="1197"/>
      <c r="C82" s="1197"/>
      <c r="D82" s="1197"/>
      <c r="E82" s="1197"/>
      <c r="F82" s="1197"/>
      <c r="G82" s="1197"/>
      <c r="H82" s="1197"/>
      <c r="I82" s="1197"/>
      <c r="J82" s="1197"/>
      <c r="K82" s="1197"/>
      <c r="L82" s="1197"/>
      <c r="M82" s="1197"/>
      <c r="N82" s="1197"/>
      <c r="O82" s="1197"/>
      <c r="P82" s="1197"/>
      <c r="Q82" s="1197"/>
      <c r="R82" s="1197"/>
      <c r="S82" s="1197"/>
      <c r="T82" s="1197"/>
      <c r="U82" s="1197"/>
      <c r="V82" s="1197"/>
    </row>
    <row r="83" spans="1:22" s="880" customFormat="1" ht="14.25" customHeight="1">
      <c r="A83" s="1152" t="s">
        <v>548</v>
      </c>
      <c r="B83" s="1152"/>
      <c r="C83" s="1152"/>
      <c r="D83" s="1152"/>
      <c r="E83" s="1152"/>
      <c r="F83" s="1152"/>
      <c r="G83" s="1152"/>
      <c r="H83" s="1152"/>
      <c r="I83" s="1152"/>
      <c r="J83" s="1152"/>
      <c r="K83" s="1152"/>
      <c r="L83" s="1152"/>
      <c r="M83" s="1152"/>
      <c r="N83" s="1152"/>
      <c r="O83" s="1152"/>
      <c r="P83" s="1152"/>
      <c r="Q83" s="1152"/>
      <c r="R83" s="1152"/>
      <c r="S83" s="1152"/>
      <c r="T83" s="1152"/>
      <c r="U83" s="1152"/>
      <c r="V83" s="1152"/>
    </row>
    <row r="84" spans="1:22" ht="15" customHeight="1">
      <c r="A84" s="1197" t="s">
        <v>549</v>
      </c>
      <c r="B84" s="1197"/>
      <c r="C84" s="1197"/>
      <c r="D84" s="1197"/>
      <c r="E84" s="1197"/>
      <c r="F84" s="1197"/>
      <c r="G84" s="1197"/>
      <c r="H84" s="1197"/>
      <c r="I84" s="1197"/>
      <c r="J84" s="1197"/>
      <c r="K84" s="1197"/>
      <c r="L84" s="1197"/>
      <c r="M84" s="1197"/>
      <c r="N84" s="1197"/>
      <c r="O84" s="1197"/>
      <c r="P84" s="1197"/>
      <c r="Q84" s="1197"/>
      <c r="R84" s="1197"/>
      <c r="S84" s="1197"/>
      <c r="T84" s="1197"/>
      <c r="U84" s="1197"/>
      <c r="V84" s="1197"/>
    </row>
    <row r="85" spans="1:22" s="880" customFormat="1" ht="15" customHeight="1">
      <c r="A85" s="1152" t="s">
        <v>550</v>
      </c>
      <c r="B85" s="1152"/>
      <c r="C85" s="1152"/>
      <c r="D85" s="1152"/>
      <c r="E85" s="1152"/>
      <c r="F85" s="1152"/>
      <c r="G85" s="1152"/>
      <c r="H85" s="1152"/>
      <c r="I85" s="1152"/>
      <c r="J85" s="1152"/>
      <c r="K85" s="1152"/>
      <c r="L85" s="1152"/>
      <c r="M85" s="1152"/>
      <c r="N85" s="1152"/>
      <c r="O85" s="1152"/>
      <c r="P85" s="1152"/>
      <c r="Q85" s="1152"/>
      <c r="R85" s="1152"/>
      <c r="S85" s="1152"/>
      <c r="T85" s="1152"/>
      <c r="U85" s="1152"/>
      <c r="V85" s="1152"/>
    </row>
    <row r="86" spans="1:22" s="880" customFormat="1" ht="15" customHeight="1">
      <c r="A86" s="1152" t="s">
        <v>551</v>
      </c>
      <c r="B86" s="1152"/>
      <c r="C86" s="1152"/>
      <c r="D86" s="1152"/>
      <c r="E86" s="1152"/>
      <c r="F86" s="1152"/>
      <c r="G86" s="1152"/>
      <c r="H86" s="1152"/>
      <c r="I86" s="1152"/>
      <c r="J86" s="1152"/>
      <c r="K86" s="1152"/>
      <c r="L86" s="1152"/>
      <c r="M86" s="1152"/>
      <c r="N86" s="1152"/>
      <c r="O86" s="1152"/>
      <c r="P86" s="1152"/>
      <c r="Q86" s="1152"/>
      <c r="R86" s="1152"/>
      <c r="S86" s="1152"/>
      <c r="T86" s="1152"/>
      <c r="U86" s="1152"/>
      <c r="V86" s="1152"/>
    </row>
    <row r="87" spans="1:22" s="880" customFormat="1" ht="15" customHeight="1">
      <c r="A87" s="1152"/>
      <c r="B87" s="1152"/>
      <c r="C87" s="1152"/>
      <c r="D87" s="1152"/>
      <c r="E87" s="1152"/>
      <c r="F87" s="1152"/>
      <c r="G87" s="1152"/>
      <c r="H87" s="1152"/>
      <c r="I87" s="1152"/>
      <c r="J87" s="1152"/>
      <c r="K87" s="1152"/>
      <c r="L87" s="1152"/>
      <c r="M87" s="1152"/>
      <c r="N87" s="1152"/>
      <c r="O87" s="1152"/>
      <c r="P87" s="1152"/>
      <c r="Q87" s="1152"/>
      <c r="R87" s="1152"/>
      <c r="S87" s="1152"/>
      <c r="T87" s="1152"/>
      <c r="U87" s="1152"/>
      <c r="V87" s="1152"/>
    </row>
    <row r="88" spans="1:22" ht="15" customHeight="1">
      <c r="A88" s="1197" t="s">
        <v>552</v>
      </c>
      <c r="B88" s="1197"/>
      <c r="C88" s="1197"/>
      <c r="D88" s="1197"/>
      <c r="E88" s="1197"/>
      <c r="F88" s="1197"/>
      <c r="G88" s="1197"/>
      <c r="H88" s="1197"/>
      <c r="I88" s="1197"/>
      <c r="J88" s="1197"/>
      <c r="K88" s="1197"/>
      <c r="L88" s="1197"/>
      <c r="M88" s="1197"/>
      <c r="N88" s="1197"/>
      <c r="O88" s="1197"/>
      <c r="P88" s="1197"/>
      <c r="Q88" s="1197"/>
      <c r="R88" s="1197"/>
      <c r="S88" s="1197"/>
      <c r="T88" s="1197"/>
      <c r="U88" s="1197"/>
      <c r="V88" s="1197"/>
    </row>
    <row r="89" spans="1:22" ht="15" customHeight="1">
      <c r="A89" s="1197" t="s">
        <v>553</v>
      </c>
      <c r="B89" s="1197"/>
      <c r="C89" s="1197"/>
      <c r="D89" s="1197"/>
      <c r="E89" s="1197"/>
      <c r="F89" s="1197"/>
      <c r="G89" s="1197"/>
      <c r="H89" s="1197"/>
      <c r="I89" s="1197"/>
      <c r="J89" s="1197"/>
      <c r="K89" s="1197"/>
      <c r="L89" s="1197"/>
      <c r="M89" s="1197"/>
      <c r="N89" s="1197"/>
      <c r="O89" s="1197"/>
      <c r="P89" s="1197"/>
      <c r="Q89" s="1197"/>
      <c r="R89" s="1197"/>
      <c r="S89" s="1197"/>
      <c r="T89" s="1197"/>
      <c r="U89" s="1197"/>
      <c r="V89" s="1197"/>
    </row>
    <row r="90" spans="1:22" ht="15" customHeight="1">
      <c r="A90" s="1198" t="s">
        <v>554</v>
      </c>
      <c r="B90" s="1198"/>
      <c r="C90" s="1198"/>
      <c r="D90" s="1198"/>
      <c r="E90" s="1198"/>
      <c r="F90" s="1198"/>
      <c r="G90" s="1198"/>
      <c r="H90" s="1198"/>
      <c r="I90" s="1198"/>
      <c r="J90" s="1198"/>
      <c r="K90" s="1198"/>
      <c r="L90" s="1198"/>
      <c r="M90" s="1198"/>
      <c r="N90" s="1198"/>
      <c r="O90" s="1198"/>
      <c r="P90" s="1198"/>
      <c r="Q90" s="1198"/>
      <c r="R90" s="1198"/>
      <c r="S90" s="1198"/>
      <c r="T90" s="1198"/>
      <c r="U90" s="1198"/>
      <c r="V90" s="1198"/>
    </row>
    <row r="91" spans="1:22" ht="15" customHeight="1">
      <c r="A91" s="1197" t="s">
        <v>555</v>
      </c>
      <c r="B91" s="1197"/>
      <c r="C91" s="1197"/>
      <c r="D91" s="1197"/>
      <c r="E91" s="1197"/>
      <c r="F91" s="1197"/>
      <c r="G91" s="1197"/>
      <c r="H91" s="1197"/>
      <c r="I91" s="1197"/>
      <c r="J91" s="1197"/>
      <c r="K91" s="1197"/>
      <c r="L91" s="1197"/>
      <c r="M91" s="1197"/>
      <c r="N91" s="1197"/>
      <c r="O91" s="1197"/>
      <c r="P91" s="1197"/>
      <c r="Q91" s="1197"/>
      <c r="R91" s="1197"/>
      <c r="S91" s="1197"/>
      <c r="T91" s="1197"/>
      <c r="U91" s="1197"/>
      <c r="V91" s="1197"/>
    </row>
    <row r="92" spans="1:22" ht="15" customHeight="1">
      <c r="A92" s="1197" t="s">
        <v>556</v>
      </c>
      <c r="B92" s="1197"/>
      <c r="C92" s="1197"/>
      <c r="D92" s="1197"/>
      <c r="E92" s="1197"/>
      <c r="F92" s="1197"/>
      <c r="G92" s="1197"/>
      <c r="H92" s="1197"/>
      <c r="I92" s="1197"/>
      <c r="J92" s="1197"/>
      <c r="K92" s="1197"/>
      <c r="L92" s="1197"/>
      <c r="M92" s="1197"/>
      <c r="N92" s="1197"/>
      <c r="O92" s="1197"/>
      <c r="P92" s="1197"/>
      <c r="Q92" s="1197"/>
      <c r="R92" s="1197"/>
      <c r="S92" s="1197"/>
      <c r="T92" s="1197"/>
      <c r="U92" s="1197"/>
      <c r="V92" s="1197"/>
    </row>
    <row r="93" spans="1:22" ht="15" customHeight="1">
      <c r="A93" s="1198" t="s">
        <v>557</v>
      </c>
      <c r="B93" s="1198"/>
      <c r="C93" s="1198"/>
      <c r="D93" s="1198"/>
      <c r="E93" s="1198"/>
      <c r="F93" s="1198"/>
      <c r="G93" s="1198"/>
      <c r="H93" s="1198"/>
      <c r="I93" s="1198"/>
      <c r="J93" s="1198"/>
      <c r="K93" s="1198"/>
      <c r="L93" s="1198"/>
      <c r="M93" s="1198"/>
      <c r="N93" s="1198"/>
      <c r="O93" s="1198"/>
      <c r="P93" s="1198"/>
      <c r="Q93" s="1198"/>
      <c r="R93" s="1198"/>
      <c r="S93" s="1198"/>
      <c r="T93" s="1198"/>
      <c r="U93" s="1198"/>
      <c r="V93" s="1198"/>
    </row>
    <row r="94" spans="1:22" ht="15" customHeight="1">
      <c r="A94" s="1197" t="s">
        <v>558</v>
      </c>
      <c r="B94" s="1197"/>
      <c r="C94" s="1197"/>
      <c r="D94" s="1197"/>
      <c r="E94" s="1197"/>
      <c r="F94" s="1197"/>
      <c r="G94" s="1197"/>
      <c r="H94" s="1197"/>
      <c r="I94" s="1197"/>
      <c r="J94" s="1197"/>
      <c r="K94" s="1197"/>
      <c r="L94" s="1197"/>
      <c r="M94" s="1197"/>
      <c r="N94" s="1197"/>
      <c r="O94" s="1197"/>
      <c r="P94" s="1197"/>
      <c r="Q94" s="1197"/>
      <c r="R94" s="1197"/>
      <c r="S94" s="1197"/>
      <c r="T94" s="1197"/>
      <c r="U94" s="1197"/>
      <c r="V94" s="1197"/>
    </row>
    <row r="95" spans="1:22" ht="15" customHeight="1">
      <c r="A95" s="1197" t="s">
        <v>559</v>
      </c>
      <c r="B95" s="1197"/>
      <c r="C95" s="1197"/>
      <c r="D95" s="1197"/>
      <c r="E95" s="1197"/>
      <c r="F95" s="1197"/>
      <c r="G95" s="1197"/>
      <c r="H95" s="1197"/>
      <c r="I95" s="1197"/>
      <c r="J95" s="1197"/>
      <c r="K95" s="1197"/>
      <c r="L95" s="1197"/>
      <c r="M95" s="1197"/>
      <c r="N95" s="1197"/>
      <c r="O95" s="1197"/>
      <c r="P95" s="1197"/>
      <c r="Q95" s="1197"/>
      <c r="R95" s="1197"/>
      <c r="S95" s="1197"/>
      <c r="T95" s="1197"/>
      <c r="U95" s="1197"/>
      <c r="V95" s="1197"/>
    </row>
    <row r="96" spans="1:22" ht="15" customHeight="1">
      <c r="A96" s="1199" t="s">
        <v>560</v>
      </c>
      <c r="B96" s="1199"/>
      <c r="C96" s="1199"/>
      <c r="D96" s="1199"/>
      <c r="E96" s="1199"/>
      <c r="F96" s="1199"/>
      <c r="G96" s="1199"/>
      <c r="H96" s="1199"/>
      <c r="I96" s="1199"/>
      <c r="J96" s="1199"/>
      <c r="K96" s="1199"/>
      <c r="L96" s="1199"/>
      <c r="M96" s="1199"/>
      <c r="N96" s="1199"/>
      <c r="O96" s="1199"/>
      <c r="P96" s="1199"/>
      <c r="Q96" s="1199"/>
      <c r="R96" s="1199"/>
      <c r="S96" s="1199"/>
      <c r="T96" s="1199"/>
      <c r="U96" s="1199"/>
      <c r="V96" s="1199"/>
    </row>
    <row r="97" spans="1:22" ht="15" customHeight="1">
      <c r="A97" s="1199"/>
      <c r="B97" s="1199"/>
      <c r="C97" s="1199"/>
      <c r="D97" s="1199"/>
      <c r="E97" s="1199"/>
      <c r="F97" s="1199"/>
      <c r="G97" s="1199"/>
      <c r="H97" s="1199"/>
      <c r="I97" s="1199"/>
      <c r="J97" s="1199"/>
      <c r="K97" s="1199"/>
      <c r="L97" s="1199"/>
      <c r="M97" s="1199"/>
      <c r="N97" s="1199"/>
      <c r="O97" s="1199"/>
      <c r="P97" s="1199"/>
      <c r="Q97" s="1199"/>
      <c r="R97" s="1199"/>
      <c r="S97" s="1199"/>
      <c r="T97" s="1199"/>
      <c r="U97" s="1199"/>
      <c r="V97" s="1199"/>
    </row>
    <row r="98" spans="1:22" ht="15" customHeight="1">
      <c r="A98" s="1198" t="s">
        <v>561</v>
      </c>
      <c r="B98" s="1198"/>
      <c r="C98" s="1198"/>
      <c r="D98" s="1198"/>
      <c r="E98" s="1198"/>
      <c r="F98" s="1198"/>
      <c r="G98" s="1198"/>
      <c r="H98" s="1198"/>
      <c r="I98" s="1198"/>
      <c r="J98" s="1198"/>
      <c r="K98" s="1198"/>
      <c r="L98" s="1198"/>
      <c r="M98" s="1198"/>
      <c r="N98" s="1198"/>
      <c r="O98" s="1198"/>
      <c r="P98" s="1198"/>
      <c r="Q98" s="1198"/>
      <c r="R98" s="1198"/>
      <c r="S98" s="1198"/>
      <c r="T98" s="1198"/>
      <c r="U98" s="1198"/>
      <c r="V98" s="1198"/>
    </row>
    <row r="99" spans="1:22" ht="15" customHeight="1">
      <c r="A99" s="1199" t="s">
        <v>562</v>
      </c>
      <c r="B99" s="1199"/>
      <c r="C99" s="1199"/>
      <c r="D99" s="1199"/>
      <c r="E99" s="1199"/>
      <c r="F99" s="1199"/>
      <c r="G99" s="1199"/>
      <c r="H99" s="1199"/>
      <c r="I99" s="1199"/>
      <c r="J99" s="1199"/>
      <c r="K99" s="1199"/>
      <c r="L99" s="1199"/>
      <c r="M99" s="1199"/>
      <c r="N99" s="1199"/>
      <c r="O99" s="1199"/>
      <c r="P99" s="1199"/>
      <c r="Q99" s="1199"/>
      <c r="R99" s="1199"/>
      <c r="S99" s="1199"/>
      <c r="T99" s="1199"/>
      <c r="U99" s="1199"/>
      <c r="V99" s="1199"/>
    </row>
    <row r="100" spans="1:22" ht="15" customHeight="1">
      <c r="A100" s="1199"/>
      <c r="B100" s="1199"/>
      <c r="C100" s="1199"/>
      <c r="D100" s="1199"/>
      <c r="E100" s="1199"/>
      <c r="F100" s="1199"/>
      <c r="G100" s="1199"/>
      <c r="H100" s="1199"/>
      <c r="I100" s="1199"/>
      <c r="J100" s="1199"/>
      <c r="K100" s="1199"/>
      <c r="L100" s="1199"/>
      <c r="M100" s="1199"/>
      <c r="N100" s="1199"/>
      <c r="O100" s="1199"/>
      <c r="P100" s="1199"/>
      <c r="Q100" s="1199"/>
      <c r="R100" s="1199"/>
      <c r="S100" s="1199"/>
      <c r="T100" s="1199"/>
      <c r="U100" s="1199"/>
      <c r="V100" s="1199"/>
    </row>
    <row r="101" spans="1:22" ht="15" customHeight="1">
      <c r="A101" s="1197" t="s">
        <v>563</v>
      </c>
      <c r="B101" s="1197"/>
      <c r="C101" s="1197"/>
      <c r="D101" s="1197"/>
      <c r="E101" s="1197"/>
      <c r="F101" s="1197"/>
      <c r="G101" s="1197"/>
      <c r="H101" s="1197"/>
      <c r="I101" s="1197"/>
      <c r="J101" s="1197"/>
      <c r="K101" s="1197"/>
      <c r="L101" s="1197"/>
      <c r="M101" s="1197"/>
      <c r="N101" s="1197"/>
      <c r="O101" s="1197"/>
      <c r="P101" s="1197"/>
      <c r="Q101" s="1197"/>
      <c r="R101" s="1197"/>
      <c r="S101" s="1197"/>
      <c r="T101" s="1197"/>
      <c r="U101" s="1197"/>
      <c r="V101" s="1197"/>
    </row>
    <row r="102" spans="1:22" ht="15" customHeight="1">
      <c r="A102" s="1197" t="s">
        <v>564</v>
      </c>
      <c r="B102" s="1197"/>
      <c r="C102" s="1197"/>
      <c r="D102" s="1197"/>
      <c r="E102" s="1197"/>
      <c r="F102" s="1197"/>
      <c r="G102" s="1197"/>
      <c r="H102" s="1197"/>
      <c r="I102" s="1197"/>
      <c r="J102" s="1197"/>
      <c r="K102" s="1197"/>
      <c r="L102" s="1197"/>
      <c r="M102" s="1197"/>
      <c r="N102" s="1197"/>
      <c r="O102" s="1197"/>
      <c r="P102" s="1197"/>
      <c r="Q102" s="1197"/>
      <c r="R102" s="1197"/>
      <c r="S102" s="1197"/>
      <c r="T102" s="1197"/>
      <c r="U102" s="1197"/>
      <c r="V102" s="1197"/>
    </row>
    <row r="103" spans="1:22" ht="15" customHeight="1">
      <c r="A103" s="1197" t="s">
        <v>565</v>
      </c>
      <c r="B103" s="1197"/>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row>
    <row r="104" spans="1:22" ht="15" customHeight="1">
      <c r="A104" s="1197" t="s">
        <v>566</v>
      </c>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row>
    <row r="105" spans="1:22" ht="15" customHeight="1">
      <c r="A105" s="1199" t="s">
        <v>567</v>
      </c>
      <c r="B105" s="1199"/>
      <c r="C105" s="1199"/>
      <c r="D105" s="1199"/>
      <c r="E105" s="1199"/>
      <c r="F105" s="1199"/>
      <c r="G105" s="1199"/>
      <c r="H105" s="1199"/>
      <c r="I105" s="1199"/>
      <c r="J105" s="1199"/>
      <c r="K105" s="1199"/>
      <c r="L105" s="1199"/>
      <c r="M105" s="1199"/>
      <c r="N105" s="1199"/>
      <c r="O105" s="1199"/>
      <c r="P105" s="1199"/>
      <c r="Q105" s="1199"/>
      <c r="R105" s="1199"/>
      <c r="S105" s="1199"/>
      <c r="T105" s="1199"/>
      <c r="U105" s="1199"/>
      <c r="V105" s="1199"/>
    </row>
    <row r="106" spans="1:22" ht="15" customHeight="1">
      <c r="A106" s="1199"/>
      <c r="B106" s="1199"/>
      <c r="C106" s="1199"/>
      <c r="D106" s="1199"/>
      <c r="E106" s="1199"/>
      <c r="F106" s="1199"/>
      <c r="G106" s="1199"/>
      <c r="H106" s="1199"/>
      <c r="I106" s="1199"/>
      <c r="J106" s="1199"/>
      <c r="K106" s="1199"/>
      <c r="L106" s="1199"/>
      <c r="M106" s="1199"/>
      <c r="N106" s="1199"/>
      <c r="O106" s="1199"/>
      <c r="P106" s="1199"/>
      <c r="Q106" s="1199"/>
      <c r="R106" s="1199"/>
      <c r="S106" s="1199"/>
      <c r="T106" s="1199"/>
      <c r="U106" s="1199"/>
      <c r="V106" s="1199"/>
    </row>
    <row r="107" spans="1:22" ht="15" customHeight="1">
      <c r="A107" s="1198" t="s">
        <v>568</v>
      </c>
      <c r="B107" s="1198"/>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row>
    <row r="108" spans="1:22" ht="15" customHeight="1">
      <c r="A108" s="1199" t="s">
        <v>569</v>
      </c>
      <c r="B108" s="1199"/>
      <c r="C108" s="1199"/>
      <c r="D108" s="1199"/>
      <c r="E108" s="1199"/>
      <c r="F108" s="1199"/>
      <c r="G108" s="1199"/>
      <c r="H108" s="1199"/>
      <c r="I108" s="1199"/>
      <c r="J108" s="1199"/>
      <c r="K108" s="1199"/>
      <c r="L108" s="1199"/>
      <c r="M108" s="1199"/>
      <c r="N108" s="1199"/>
      <c r="O108" s="1199"/>
      <c r="P108" s="1199"/>
      <c r="Q108" s="1199"/>
      <c r="R108" s="1199"/>
      <c r="S108" s="1199"/>
      <c r="T108" s="1199"/>
      <c r="U108" s="1199"/>
      <c r="V108" s="1199"/>
    </row>
    <row r="109" spans="1:22" ht="15" customHeight="1">
      <c r="A109" s="1199"/>
      <c r="B109" s="1199"/>
      <c r="C109" s="1199"/>
      <c r="D109" s="1199"/>
      <c r="E109" s="1199"/>
      <c r="F109" s="1199"/>
      <c r="G109" s="1199"/>
      <c r="H109" s="1199"/>
      <c r="I109" s="1199"/>
      <c r="J109" s="1199"/>
      <c r="K109" s="1199"/>
      <c r="L109" s="1199"/>
      <c r="M109" s="1199"/>
      <c r="N109" s="1199"/>
      <c r="O109" s="1199"/>
      <c r="P109" s="1199"/>
      <c r="Q109" s="1199"/>
      <c r="R109" s="1199"/>
      <c r="S109" s="1199"/>
      <c r="T109" s="1199"/>
      <c r="U109" s="1199"/>
      <c r="V109" s="1199"/>
    </row>
    <row r="110" spans="1:22" ht="15" customHeight="1">
      <c r="A110" s="1200" t="s">
        <v>570</v>
      </c>
      <c r="B110" s="1200"/>
      <c r="C110" s="1200"/>
      <c r="D110" s="1200"/>
      <c r="E110" s="1200"/>
      <c r="F110" s="1200"/>
      <c r="G110" s="1200"/>
      <c r="H110" s="1200"/>
      <c r="I110" s="1200"/>
      <c r="J110" s="1200"/>
      <c r="K110" s="1200"/>
      <c r="L110" s="1200"/>
      <c r="M110" s="1200"/>
      <c r="N110" s="1200"/>
      <c r="O110" s="1200"/>
      <c r="P110" s="1200"/>
      <c r="Q110" s="1200"/>
      <c r="R110" s="1200"/>
      <c r="S110" s="1200"/>
      <c r="T110" s="1200"/>
      <c r="U110" s="1200"/>
      <c r="V110" s="1200"/>
    </row>
    <row r="111" spans="1:22" ht="15" customHeight="1">
      <c r="A111" s="1162" t="s">
        <v>571</v>
      </c>
      <c r="B111" s="1162"/>
      <c r="C111" s="1162"/>
      <c r="D111" s="1162"/>
      <c r="E111" s="1162"/>
      <c r="F111" s="1162"/>
      <c r="G111" s="1162"/>
      <c r="H111" s="1162"/>
      <c r="I111" s="1162"/>
      <c r="J111" s="1162"/>
      <c r="K111" s="1162"/>
      <c r="L111" s="1162"/>
      <c r="M111" s="1162"/>
      <c r="N111" s="1162"/>
      <c r="O111" s="1162"/>
      <c r="P111" s="1162"/>
      <c r="Q111" s="1162"/>
      <c r="R111" s="1162"/>
      <c r="S111" s="1162"/>
      <c r="T111" s="1162"/>
      <c r="U111" s="1162"/>
      <c r="V111" s="1162"/>
    </row>
    <row r="112" spans="1:22" ht="14.25" customHeight="1">
      <c r="A112" s="1162"/>
      <c r="B112" s="1162"/>
      <c r="C112" s="1162"/>
      <c r="D112" s="1162"/>
      <c r="E112" s="1162"/>
      <c r="F112" s="1162"/>
      <c r="G112" s="1162"/>
      <c r="H112" s="1162"/>
      <c r="I112" s="1162"/>
      <c r="J112" s="1162"/>
      <c r="K112" s="1162"/>
      <c r="L112" s="1162"/>
      <c r="M112" s="1162"/>
      <c r="N112" s="1162"/>
      <c r="O112" s="1162"/>
      <c r="P112" s="1162"/>
      <c r="Q112" s="1162"/>
      <c r="R112" s="1162"/>
      <c r="S112" s="1162"/>
      <c r="T112" s="1162"/>
      <c r="U112" s="1162"/>
      <c r="V112" s="1162"/>
    </row>
    <row r="113" spans="1:22" ht="15" customHeight="1">
      <c r="A113" s="1113" t="s">
        <v>572</v>
      </c>
      <c r="B113" s="1113"/>
      <c r="C113" s="1113"/>
      <c r="D113" s="1113"/>
      <c r="E113" s="1113"/>
      <c r="F113" s="1113"/>
      <c r="G113" s="1113"/>
      <c r="H113" s="1113"/>
      <c r="I113" s="1113"/>
      <c r="J113" s="1113"/>
      <c r="K113" s="1113"/>
      <c r="L113" s="1113"/>
      <c r="M113" s="1113"/>
      <c r="N113" s="1113"/>
      <c r="O113" s="1113"/>
      <c r="P113" s="1113"/>
      <c r="Q113" s="1113"/>
      <c r="R113" s="1113"/>
      <c r="S113" s="1113"/>
      <c r="T113" s="1113"/>
      <c r="U113" s="1113"/>
      <c r="V113" s="1113"/>
    </row>
    <row r="114" spans="1:22" ht="15" customHeight="1">
      <c r="A114" s="1113" t="s">
        <v>573</v>
      </c>
      <c r="B114" s="1113"/>
      <c r="C114" s="1113"/>
      <c r="D114" s="1113"/>
      <c r="E114" s="1113"/>
      <c r="F114" s="1113"/>
      <c r="G114" s="1113"/>
      <c r="H114" s="1113"/>
      <c r="I114" s="1113"/>
      <c r="J114" s="1113"/>
      <c r="K114" s="1113"/>
      <c r="L114" s="1113"/>
      <c r="M114" s="1113"/>
      <c r="N114" s="1113"/>
      <c r="O114" s="1113"/>
      <c r="P114" s="1113"/>
      <c r="Q114" s="1113"/>
      <c r="R114" s="1113"/>
      <c r="S114" s="1113"/>
      <c r="T114" s="1113"/>
      <c r="U114" s="1113"/>
      <c r="V114" s="1113"/>
    </row>
    <row r="115" spans="1:22" ht="15" customHeight="1">
      <c r="A115" s="1114" t="s">
        <v>574</v>
      </c>
      <c r="B115" s="1114"/>
      <c r="C115" s="1114"/>
      <c r="D115" s="1114"/>
      <c r="E115" s="1114"/>
      <c r="F115" s="1114"/>
      <c r="G115" s="1114"/>
      <c r="H115" s="1114"/>
      <c r="I115" s="1114"/>
      <c r="J115" s="1114"/>
      <c r="K115" s="1114"/>
      <c r="L115" s="1114"/>
      <c r="M115" s="1114"/>
      <c r="N115" s="1114"/>
      <c r="O115" s="1114"/>
      <c r="P115" s="1114"/>
      <c r="Q115" s="1114"/>
      <c r="R115" s="1114"/>
      <c r="S115" s="1114"/>
      <c r="T115" s="1114"/>
      <c r="U115" s="1114"/>
      <c r="V115" s="1114"/>
    </row>
    <row r="116" spans="1:22" ht="15" customHeight="1">
      <c r="A116" s="1114"/>
      <c r="B116" s="1114"/>
      <c r="C116" s="1114"/>
      <c r="D116" s="1114"/>
      <c r="E116" s="1114"/>
      <c r="F116" s="1114"/>
      <c r="G116" s="1114"/>
      <c r="H116" s="1114"/>
      <c r="I116" s="1114"/>
      <c r="J116" s="1114"/>
      <c r="K116" s="1114"/>
      <c r="L116" s="1114"/>
      <c r="M116" s="1114"/>
      <c r="N116" s="1114"/>
      <c r="O116" s="1114"/>
      <c r="P116" s="1114"/>
      <c r="Q116" s="1114"/>
      <c r="R116" s="1114"/>
      <c r="S116" s="1114"/>
      <c r="T116" s="1114"/>
      <c r="U116" s="1114"/>
      <c r="V116" s="1114"/>
    </row>
    <row r="117" spans="1:22" ht="15" customHeight="1">
      <c r="A117" s="1114" t="s">
        <v>575</v>
      </c>
      <c r="B117" s="1114"/>
      <c r="C117" s="1114"/>
      <c r="D117" s="1114"/>
      <c r="E117" s="1114"/>
      <c r="F117" s="1114"/>
      <c r="G117" s="1114"/>
      <c r="H117" s="1114"/>
      <c r="I117" s="1114"/>
      <c r="J117" s="1114"/>
      <c r="K117" s="1114"/>
      <c r="L117" s="1114"/>
      <c r="M117" s="1114"/>
      <c r="N117" s="1114"/>
      <c r="O117" s="1114"/>
      <c r="P117" s="1114"/>
      <c r="Q117" s="1114"/>
      <c r="R117" s="1114"/>
      <c r="S117" s="1114"/>
      <c r="T117" s="1114"/>
      <c r="U117" s="1114"/>
      <c r="V117" s="1114"/>
    </row>
    <row r="118" spans="1:22" ht="15" customHeight="1">
      <c r="A118" s="1114" t="s">
        <v>576</v>
      </c>
      <c r="B118" s="1114"/>
      <c r="C118" s="1114"/>
      <c r="D118" s="1114"/>
      <c r="E118" s="1114"/>
      <c r="F118" s="1114"/>
      <c r="G118" s="1114"/>
      <c r="H118" s="1114"/>
      <c r="I118" s="1114"/>
      <c r="J118" s="1114"/>
      <c r="K118" s="1114"/>
      <c r="L118" s="1114"/>
      <c r="M118" s="1114"/>
      <c r="N118" s="1114"/>
      <c r="O118" s="1114"/>
      <c r="P118" s="1114"/>
      <c r="Q118" s="1114"/>
      <c r="R118" s="1114"/>
      <c r="S118" s="1114"/>
      <c r="T118" s="1114"/>
      <c r="U118" s="1114"/>
      <c r="V118" s="1114"/>
    </row>
    <row r="119" spans="1:22" ht="15" customHeight="1">
      <c r="A119" s="1114"/>
      <c r="B119" s="1114"/>
      <c r="C119" s="1114"/>
      <c r="D119" s="1114"/>
      <c r="E119" s="1114"/>
      <c r="F119" s="1114"/>
      <c r="G119" s="1114"/>
      <c r="H119" s="1114"/>
      <c r="I119" s="1114"/>
      <c r="J119" s="1114"/>
      <c r="K119" s="1114"/>
      <c r="L119" s="1114"/>
      <c r="M119" s="1114"/>
      <c r="N119" s="1114"/>
      <c r="O119" s="1114"/>
      <c r="P119" s="1114"/>
      <c r="Q119" s="1114"/>
      <c r="R119" s="1114"/>
      <c r="S119" s="1114"/>
      <c r="T119" s="1114"/>
      <c r="U119" s="1114"/>
      <c r="V119" s="1114"/>
    </row>
    <row r="120" spans="1:22" ht="15" customHeight="1">
      <c r="A120" s="1114" t="s">
        <v>577</v>
      </c>
      <c r="B120" s="1114"/>
      <c r="C120" s="1114"/>
      <c r="D120" s="1114"/>
      <c r="E120" s="1114"/>
      <c r="F120" s="1114"/>
      <c r="G120" s="1114"/>
      <c r="H120" s="1114"/>
      <c r="I120" s="1114"/>
      <c r="J120" s="1114"/>
      <c r="K120" s="1114"/>
      <c r="L120" s="1114"/>
      <c r="M120" s="1114"/>
      <c r="N120" s="1114"/>
      <c r="O120" s="1114"/>
      <c r="P120" s="1114"/>
      <c r="Q120" s="1114"/>
      <c r="R120" s="1114"/>
      <c r="S120" s="1114"/>
      <c r="T120" s="1114"/>
      <c r="U120" s="1114"/>
      <c r="V120" s="1114"/>
    </row>
    <row r="121" spans="1:22" ht="15" customHeight="1">
      <c r="A121" s="1114" t="s">
        <v>578</v>
      </c>
      <c r="B121" s="1114"/>
      <c r="C121" s="1114"/>
      <c r="D121" s="1114"/>
      <c r="E121" s="1114"/>
      <c r="F121" s="1114"/>
      <c r="G121" s="1114"/>
      <c r="H121" s="1114"/>
      <c r="I121" s="1114"/>
      <c r="J121" s="1114"/>
      <c r="K121" s="1114"/>
      <c r="L121" s="1114"/>
      <c r="M121" s="1114"/>
      <c r="N121" s="1114"/>
      <c r="O121" s="1114"/>
      <c r="P121" s="1114"/>
      <c r="Q121" s="1114"/>
      <c r="R121" s="1114"/>
      <c r="S121" s="1114"/>
      <c r="T121" s="1114"/>
      <c r="U121" s="1114"/>
      <c r="V121" s="1114"/>
    </row>
    <row r="122" spans="1:22" ht="15" customHeight="1">
      <c r="A122" s="1114" t="s">
        <v>579</v>
      </c>
      <c r="B122" s="1114"/>
      <c r="C122" s="1114"/>
      <c r="D122" s="1114"/>
      <c r="E122" s="1114"/>
      <c r="F122" s="1114"/>
      <c r="G122" s="1114"/>
      <c r="H122" s="1114"/>
      <c r="I122" s="1114"/>
      <c r="J122" s="1114"/>
      <c r="K122" s="1114"/>
      <c r="L122" s="1114"/>
      <c r="M122" s="1114"/>
      <c r="N122" s="1114"/>
      <c r="O122" s="1114"/>
      <c r="P122" s="1114"/>
      <c r="Q122" s="1114"/>
      <c r="R122" s="1114"/>
      <c r="S122" s="1114"/>
      <c r="T122" s="1114"/>
      <c r="U122" s="1114"/>
      <c r="V122" s="1114"/>
    </row>
    <row r="123" spans="1:22" ht="15" customHeight="1">
      <c r="A123" s="1114"/>
      <c r="B123" s="1114"/>
      <c r="C123" s="1114"/>
      <c r="D123" s="1114"/>
      <c r="E123" s="1114"/>
      <c r="F123" s="1114"/>
      <c r="G123" s="1114"/>
      <c r="H123" s="1114"/>
      <c r="I123" s="1114"/>
      <c r="J123" s="1114"/>
      <c r="K123" s="1114"/>
      <c r="L123" s="1114"/>
      <c r="M123" s="1114"/>
      <c r="N123" s="1114"/>
      <c r="O123" s="1114"/>
      <c r="P123" s="1114"/>
      <c r="Q123" s="1114"/>
      <c r="R123" s="1114"/>
      <c r="S123" s="1114"/>
      <c r="T123" s="1114"/>
      <c r="U123" s="1114"/>
      <c r="V123" s="1114"/>
    </row>
    <row r="124" spans="1:22" ht="15" customHeight="1">
      <c r="A124" s="1162" t="s">
        <v>580</v>
      </c>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row>
    <row r="125" spans="1:22" ht="15" customHeight="1">
      <c r="A125" s="1162"/>
      <c r="B125" s="1162"/>
      <c r="C125" s="1162"/>
      <c r="D125" s="1162"/>
      <c r="E125" s="1162"/>
      <c r="F125" s="1162"/>
      <c r="G125" s="1162"/>
      <c r="H125" s="1162"/>
      <c r="I125" s="1162"/>
      <c r="J125" s="1162"/>
      <c r="K125" s="1162"/>
      <c r="L125" s="1162"/>
      <c r="M125" s="1162"/>
      <c r="N125" s="1162"/>
      <c r="O125" s="1162"/>
      <c r="P125" s="1162"/>
      <c r="Q125" s="1162"/>
      <c r="R125" s="1162"/>
      <c r="S125" s="1162"/>
      <c r="T125" s="1162"/>
      <c r="U125" s="1162"/>
      <c r="V125" s="1162"/>
    </row>
    <row r="126" spans="1:22" ht="15" customHeight="1">
      <c r="A126" s="1162" t="s">
        <v>581</v>
      </c>
      <c r="B126" s="1162"/>
      <c r="C126" s="1162"/>
      <c r="D126" s="1162"/>
      <c r="E126" s="1162"/>
      <c r="F126" s="1162"/>
      <c r="G126" s="1162"/>
      <c r="H126" s="1162"/>
      <c r="I126" s="1162"/>
      <c r="J126" s="1162"/>
      <c r="K126" s="1162"/>
      <c r="L126" s="1162"/>
      <c r="M126" s="1162"/>
      <c r="N126" s="1162"/>
      <c r="O126" s="1162"/>
      <c r="P126" s="1162"/>
      <c r="Q126" s="1162"/>
      <c r="R126" s="1162"/>
      <c r="S126" s="1162"/>
      <c r="T126" s="1162"/>
      <c r="U126" s="1162"/>
      <c r="V126" s="1162"/>
    </row>
    <row r="127" spans="1:22" ht="15" customHeight="1">
      <c r="A127" s="1162"/>
      <c r="B127" s="1162"/>
      <c r="C127" s="1162"/>
      <c r="D127" s="1162"/>
      <c r="E127" s="1162"/>
      <c r="F127" s="1162"/>
      <c r="G127" s="1162"/>
      <c r="H127" s="1162"/>
      <c r="I127" s="1162"/>
      <c r="J127" s="1162"/>
      <c r="K127" s="1162"/>
      <c r="L127" s="1162"/>
      <c r="M127" s="1162"/>
      <c r="N127" s="1162"/>
      <c r="O127" s="1162"/>
      <c r="P127" s="1162"/>
      <c r="Q127" s="1162"/>
      <c r="R127" s="1162"/>
      <c r="S127" s="1162"/>
      <c r="T127" s="1162"/>
      <c r="U127" s="1162"/>
      <c r="V127" s="1162"/>
    </row>
    <row r="128" spans="1:22" ht="15" customHeight="1">
      <c r="A128" s="1162"/>
      <c r="B128" s="1162"/>
      <c r="C128" s="1162"/>
      <c r="D128" s="1162"/>
      <c r="E128" s="1162"/>
      <c r="F128" s="1162"/>
      <c r="G128" s="1162"/>
      <c r="H128" s="1162"/>
      <c r="I128" s="1162"/>
      <c r="J128" s="1162"/>
      <c r="K128" s="1162"/>
      <c r="L128" s="1162"/>
      <c r="M128" s="1162"/>
      <c r="N128" s="1162"/>
      <c r="O128" s="1162"/>
      <c r="P128" s="1162"/>
      <c r="Q128" s="1162"/>
      <c r="R128" s="1162"/>
      <c r="S128" s="1162"/>
      <c r="T128" s="1162"/>
      <c r="U128" s="1162"/>
      <c r="V128" s="1162"/>
    </row>
    <row r="129" spans="1:22" ht="15" customHeight="1">
      <c r="A129" s="1114" t="s">
        <v>582</v>
      </c>
      <c r="B129" s="1114"/>
      <c r="C129" s="1114"/>
      <c r="D129" s="1114"/>
      <c r="E129" s="1114"/>
      <c r="F129" s="1114"/>
      <c r="G129" s="1114"/>
      <c r="H129" s="1114"/>
      <c r="I129" s="1114"/>
      <c r="J129" s="1114"/>
      <c r="K129" s="1114"/>
      <c r="L129" s="1114"/>
      <c r="M129" s="1114"/>
      <c r="N129" s="1114"/>
      <c r="O129" s="1114"/>
      <c r="P129" s="1114"/>
      <c r="Q129" s="1114"/>
      <c r="R129" s="1114"/>
      <c r="S129" s="1114"/>
      <c r="T129" s="1114"/>
      <c r="U129" s="1114"/>
      <c r="V129" s="1114"/>
    </row>
    <row r="130" spans="1:22" ht="15" customHeight="1">
      <c r="A130" s="1114" t="s">
        <v>583</v>
      </c>
      <c r="B130" s="1114"/>
      <c r="C130" s="1114"/>
      <c r="D130" s="1114"/>
      <c r="E130" s="1114"/>
      <c r="F130" s="1114"/>
      <c r="G130" s="1114"/>
      <c r="H130" s="1114"/>
      <c r="I130" s="1114"/>
      <c r="J130" s="1114"/>
      <c r="K130" s="1114"/>
      <c r="L130" s="1114"/>
      <c r="M130" s="1114"/>
      <c r="N130" s="1114"/>
      <c r="O130" s="1114"/>
      <c r="P130" s="1114"/>
      <c r="Q130" s="1114"/>
      <c r="R130" s="1114"/>
      <c r="S130" s="1114"/>
      <c r="T130" s="1114"/>
      <c r="U130" s="1114"/>
      <c r="V130" s="1114"/>
    </row>
    <row r="131" spans="1:22" ht="15" customHeight="1">
      <c r="A131" s="1162" t="s">
        <v>584</v>
      </c>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row>
    <row r="132" spans="1:22" ht="15" customHeight="1">
      <c r="A132" s="1162" t="s">
        <v>585</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2"/>
    </row>
    <row r="133" spans="1:22" ht="15" customHeight="1">
      <c r="A133" s="1162" t="s">
        <v>586</v>
      </c>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62"/>
    </row>
    <row r="134" spans="1:22" ht="30.75" customHeight="1">
      <c r="A134" s="1162" t="s">
        <v>587</v>
      </c>
      <c r="B134" s="1162"/>
      <c r="C134" s="1162"/>
      <c r="D134" s="1162"/>
      <c r="E134" s="1162"/>
      <c r="F134" s="1162"/>
      <c r="G134" s="1162"/>
      <c r="H134" s="1162"/>
      <c r="I134" s="1162"/>
      <c r="J134" s="1162"/>
      <c r="K134" s="1162"/>
      <c r="L134" s="1162"/>
      <c r="M134" s="1162"/>
      <c r="N134" s="1162"/>
      <c r="O134" s="1162"/>
      <c r="P134" s="1162"/>
      <c r="Q134" s="1162"/>
      <c r="R134" s="1162"/>
      <c r="S134" s="1162"/>
      <c r="T134" s="1162"/>
      <c r="U134" s="1162"/>
      <c r="V134" s="1162"/>
    </row>
    <row r="135" spans="1:22" ht="14.25" customHeight="1">
      <c r="A135" s="1162" t="s">
        <v>588</v>
      </c>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row>
    <row r="136" spans="1:22" ht="30.75" customHeight="1">
      <c r="A136" s="1162" t="s">
        <v>589</v>
      </c>
      <c r="B136" s="1162"/>
      <c r="C136" s="1162"/>
      <c r="D136" s="1162"/>
      <c r="E136" s="1162"/>
      <c r="F136" s="1162"/>
      <c r="G136" s="1162"/>
      <c r="H136" s="1162"/>
      <c r="I136" s="1162"/>
      <c r="J136" s="1162"/>
      <c r="K136" s="1162"/>
      <c r="L136" s="1162"/>
      <c r="M136" s="1162"/>
      <c r="N136" s="1162"/>
      <c r="O136" s="1162"/>
      <c r="P136" s="1162"/>
      <c r="Q136" s="1162"/>
      <c r="R136" s="1162"/>
      <c r="S136" s="1162"/>
      <c r="T136" s="1162"/>
      <c r="U136" s="1162"/>
      <c r="V136" s="1162"/>
    </row>
    <row r="137" spans="1:22" ht="14.25" customHeight="1">
      <c r="A137" s="1162" t="s">
        <v>590</v>
      </c>
      <c r="B137" s="1162"/>
      <c r="C137" s="1162"/>
      <c r="D137" s="1162"/>
      <c r="E137" s="1162"/>
      <c r="F137" s="1162"/>
      <c r="G137" s="1162"/>
      <c r="H137" s="1162"/>
      <c r="I137" s="1162"/>
      <c r="J137" s="1162"/>
      <c r="K137" s="1162"/>
      <c r="L137" s="1162"/>
      <c r="M137" s="1162"/>
      <c r="N137" s="1162"/>
      <c r="O137" s="1162"/>
      <c r="P137" s="1162"/>
      <c r="Q137" s="1162"/>
      <c r="R137" s="1162"/>
      <c r="S137" s="1162"/>
      <c r="T137" s="1162"/>
      <c r="U137" s="1162"/>
      <c r="V137" s="1162"/>
    </row>
    <row r="138" spans="1:22" ht="14.25" customHeight="1">
      <c r="A138" s="1162" t="s">
        <v>591</v>
      </c>
      <c r="B138" s="1162"/>
      <c r="C138" s="1162"/>
      <c r="D138" s="1162"/>
      <c r="E138" s="1162"/>
      <c r="F138" s="1162"/>
      <c r="G138" s="1162"/>
      <c r="H138" s="1162"/>
      <c r="I138" s="1162"/>
      <c r="J138" s="1162"/>
      <c r="K138" s="1162"/>
      <c r="L138" s="1162"/>
      <c r="M138" s="1162"/>
      <c r="N138" s="1162"/>
      <c r="O138" s="1162"/>
      <c r="P138" s="1162"/>
      <c r="Q138" s="1162"/>
      <c r="R138" s="1162"/>
      <c r="S138" s="1162"/>
      <c r="T138" s="1162"/>
      <c r="U138" s="1162"/>
      <c r="V138" s="1162"/>
    </row>
    <row r="139" spans="1:22" ht="14.25" customHeight="1">
      <c r="A139" s="1162" t="s">
        <v>592</v>
      </c>
      <c r="B139" s="1162"/>
      <c r="C139" s="1162"/>
      <c r="D139" s="1162"/>
      <c r="E139" s="1162"/>
      <c r="F139" s="1162"/>
      <c r="G139" s="1162"/>
      <c r="H139" s="1162"/>
      <c r="I139" s="1162"/>
      <c r="J139" s="1162"/>
      <c r="K139" s="1162"/>
      <c r="L139" s="1162"/>
      <c r="M139" s="1162"/>
      <c r="N139" s="1162"/>
      <c r="O139" s="1162"/>
      <c r="P139" s="1162"/>
      <c r="Q139" s="1162"/>
      <c r="R139" s="1162"/>
      <c r="S139" s="1162"/>
      <c r="T139" s="1162"/>
      <c r="U139" s="1162"/>
      <c r="V139" s="1162"/>
    </row>
    <row r="140" spans="1:22" ht="14.25" customHeight="1">
      <c r="A140" s="1162" t="s">
        <v>593</v>
      </c>
      <c r="B140" s="1162"/>
      <c r="C140" s="1162"/>
      <c r="D140" s="1162"/>
      <c r="E140" s="1162"/>
      <c r="F140" s="1162"/>
      <c r="G140" s="1162"/>
      <c r="H140" s="1162"/>
      <c r="I140" s="1162"/>
      <c r="J140" s="1162"/>
      <c r="K140" s="1162"/>
      <c r="L140" s="1162"/>
      <c r="M140" s="1162"/>
      <c r="N140" s="1162"/>
      <c r="O140" s="1162"/>
      <c r="P140" s="1162"/>
      <c r="Q140" s="1162"/>
      <c r="R140" s="1162"/>
      <c r="S140" s="1162"/>
      <c r="T140" s="1162"/>
      <c r="U140" s="1162"/>
      <c r="V140" s="1162"/>
    </row>
    <row r="141" spans="1:22" ht="14.25" customHeight="1">
      <c r="A141" s="1162" t="s">
        <v>594</v>
      </c>
      <c r="B141" s="1162"/>
      <c r="C141" s="1162"/>
      <c r="D141" s="1162"/>
      <c r="E141" s="1162"/>
      <c r="F141" s="1162"/>
      <c r="G141" s="1162"/>
      <c r="H141" s="1162"/>
      <c r="I141" s="1162"/>
      <c r="J141" s="1162"/>
      <c r="K141" s="1162"/>
      <c r="L141" s="1162"/>
      <c r="M141" s="1162"/>
      <c r="N141" s="1162"/>
      <c r="O141" s="1162"/>
      <c r="P141" s="1162"/>
      <c r="Q141" s="1162"/>
      <c r="R141" s="1162"/>
      <c r="S141" s="1162"/>
      <c r="T141" s="1162"/>
      <c r="U141" s="1162"/>
      <c r="V141" s="1162"/>
    </row>
    <row r="142" spans="1:22" ht="14.25" customHeight="1">
      <c r="A142" s="1162" t="s">
        <v>595</v>
      </c>
      <c r="B142" s="1162"/>
      <c r="C142" s="1162"/>
      <c r="D142" s="1162"/>
      <c r="E142" s="1162"/>
      <c r="F142" s="1162"/>
      <c r="G142" s="1162"/>
      <c r="H142" s="1162"/>
      <c r="I142" s="1162"/>
      <c r="J142" s="1162"/>
      <c r="K142" s="1162"/>
      <c r="L142" s="1162"/>
      <c r="M142" s="1162"/>
      <c r="N142" s="1162"/>
      <c r="O142" s="1162"/>
      <c r="P142" s="1162"/>
      <c r="Q142" s="1162"/>
      <c r="R142" s="1162"/>
      <c r="S142" s="1162"/>
      <c r="T142" s="1162"/>
      <c r="U142" s="1162"/>
      <c r="V142" s="1162"/>
    </row>
    <row r="143" spans="1:22" ht="14.25" customHeight="1">
      <c r="A143" s="1162" t="s">
        <v>596</v>
      </c>
      <c r="B143" s="1162"/>
      <c r="C143" s="1162"/>
      <c r="D143" s="1162"/>
      <c r="E143" s="1162"/>
      <c r="F143" s="1162"/>
      <c r="G143" s="1162"/>
      <c r="H143" s="1162"/>
      <c r="I143" s="1162"/>
      <c r="J143" s="1162"/>
      <c r="K143" s="1162"/>
      <c r="L143" s="1162"/>
      <c r="M143" s="1162"/>
      <c r="N143" s="1162"/>
      <c r="O143" s="1162"/>
      <c r="P143" s="1162"/>
      <c r="Q143" s="1162"/>
      <c r="R143" s="1162"/>
      <c r="S143" s="1162"/>
      <c r="T143" s="1162"/>
      <c r="U143" s="1162"/>
      <c r="V143" s="1162"/>
    </row>
    <row r="144" spans="1:22" ht="15">
      <c r="A144" s="1168" t="s">
        <v>597</v>
      </c>
      <c r="B144" s="1168"/>
      <c r="C144" s="1168"/>
      <c r="D144" s="1168"/>
      <c r="E144" s="1168"/>
      <c r="F144" s="1168"/>
      <c r="G144" s="1168"/>
      <c r="H144" s="1168"/>
      <c r="I144" s="1168"/>
      <c r="J144" s="1168"/>
      <c r="K144" s="1168"/>
      <c r="L144" s="1168"/>
      <c r="M144" s="1168"/>
      <c r="N144" s="1168"/>
      <c r="O144" s="1168"/>
      <c r="P144" s="1168"/>
      <c r="Q144" s="1168"/>
      <c r="R144" s="1168"/>
      <c r="S144" s="1168"/>
      <c r="T144" s="1168"/>
      <c r="U144" s="1168"/>
    </row>
    <row r="145" spans="1:22" ht="15" customHeight="1" thickBot="1">
      <c r="B145" s="179"/>
      <c r="C145" s="179"/>
      <c r="D145" s="179"/>
      <c r="E145" s="179"/>
      <c r="F145" s="180"/>
      <c r="G145" s="179"/>
      <c r="H145" s="179"/>
      <c r="I145" s="890"/>
      <c r="J145" s="890"/>
    </row>
    <row r="146" spans="1:22" ht="30.75" customHeight="1" thickBot="1">
      <c r="A146" s="1188" t="s">
        <v>0</v>
      </c>
      <c r="B146" s="1172" t="s">
        <v>1</v>
      </c>
      <c r="C146" s="1153" t="s">
        <v>453</v>
      </c>
      <c r="D146" s="1154"/>
      <c r="E146" s="1154"/>
      <c r="F146" s="1155"/>
      <c r="G146" s="1156" t="s">
        <v>452</v>
      </c>
      <c r="H146" s="1158" t="s">
        <v>598</v>
      </c>
      <c r="I146" s="1159"/>
      <c r="J146" s="1156" t="s">
        <v>599</v>
      </c>
      <c r="K146" s="1158" t="s">
        <v>455</v>
      </c>
      <c r="L146" s="1183"/>
      <c r="M146" s="1190" t="s">
        <v>600</v>
      </c>
      <c r="N146" s="1191"/>
      <c r="O146" s="1191"/>
      <c r="P146" s="1191"/>
      <c r="Q146" s="1191"/>
      <c r="R146" s="1169" t="s">
        <v>601</v>
      </c>
      <c r="S146" s="1170"/>
      <c r="T146" s="1170"/>
      <c r="U146" s="1171"/>
    </row>
    <row r="147" spans="1:22" ht="28.5" customHeight="1" thickBot="1">
      <c r="A147" s="1189"/>
      <c r="B147" s="1173"/>
      <c r="C147" s="1166" t="s">
        <v>602</v>
      </c>
      <c r="D147" s="1167"/>
      <c r="E147" s="181" t="s">
        <v>296</v>
      </c>
      <c r="F147" s="181" t="s">
        <v>297</v>
      </c>
      <c r="G147" s="1157"/>
      <c r="H147" s="1160"/>
      <c r="I147" s="1161"/>
      <c r="J147" s="1157"/>
      <c r="K147" s="1184"/>
      <c r="L147" s="1185"/>
      <c r="M147" s="1192" t="s">
        <v>603</v>
      </c>
      <c r="N147" s="1193"/>
      <c r="O147" s="962" t="s">
        <v>604</v>
      </c>
      <c r="P147" s="1194" t="s">
        <v>605</v>
      </c>
      <c r="Q147" s="1195"/>
      <c r="R147" s="182" t="s">
        <v>1</v>
      </c>
      <c r="S147" s="183" t="s">
        <v>457</v>
      </c>
      <c r="T147" s="184" t="s">
        <v>462</v>
      </c>
      <c r="U147" s="185" t="s">
        <v>301</v>
      </c>
    </row>
    <row r="148" spans="1:22" ht="28.5" customHeight="1">
      <c r="A148" s="1181">
        <v>1</v>
      </c>
      <c r="B148" s="1182">
        <v>39912</v>
      </c>
      <c r="C148" s="1196" t="s">
        <v>606</v>
      </c>
      <c r="D148" s="1196"/>
      <c r="E148" s="1186" t="s">
        <v>607</v>
      </c>
      <c r="F148" s="1187" t="s">
        <v>289</v>
      </c>
      <c r="G148" s="1180" t="s">
        <v>466</v>
      </c>
      <c r="H148" s="1196" t="s">
        <v>492</v>
      </c>
      <c r="I148" s="1196"/>
      <c r="J148" s="1163">
        <v>3500000000</v>
      </c>
      <c r="K148" s="1174" t="s">
        <v>470</v>
      </c>
      <c r="L148" s="1175"/>
      <c r="M148" s="1176">
        <v>40002</v>
      </c>
      <c r="N148" s="1178">
        <v>3</v>
      </c>
      <c r="O148" s="1163">
        <v>-1000000000</v>
      </c>
      <c r="P148" s="1163">
        <f>O148+J148</f>
        <v>2500000000</v>
      </c>
      <c r="Q148" s="1164"/>
      <c r="R148" s="186">
        <v>40137</v>
      </c>
      <c r="S148" s="187" t="s">
        <v>608</v>
      </c>
      <c r="T148" s="187" t="s">
        <v>492</v>
      </c>
      <c r="U148" s="188">
        <v>140000000</v>
      </c>
    </row>
    <row r="149" spans="1:22" ht="27.75" customHeight="1">
      <c r="A149" s="1128"/>
      <c r="B149" s="1130"/>
      <c r="C149" s="1132"/>
      <c r="D149" s="1132"/>
      <c r="E149" s="1148"/>
      <c r="F149" s="1124"/>
      <c r="G149" s="1150"/>
      <c r="H149" s="1132"/>
      <c r="I149" s="1132"/>
      <c r="J149" s="1137"/>
      <c r="K149" s="1139"/>
      <c r="L149" s="1140"/>
      <c r="M149" s="1177"/>
      <c r="N149" s="1179"/>
      <c r="O149" s="1137"/>
      <c r="P149" s="1137"/>
      <c r="Q149" s="1165"/>
      <c r="R149" s="550">
        <v>40220</v>
      </c>
      <c r="S149" s="1028" t="s">
        <v>608</v>
      </c>
      <c r="T149" s="1028" t="s">
        <v>492</v>
      </c>
      <c r="U149" s="549">
        <v>100000000</v>
      </c>
    </row>
    <row r="150" spans="1:22" ht="27.75" customHeight="1">
      <c r="A150" s="1128"/>
      <c r="B150" s="1130"/>
      <c r="C150" s="1132"/>
      <c r="D150" s="1132"/>
      <c r="E150" s="1148"/>
      <c r="F150" s="1124"/>
      <c r="G150" s="1150"/>
      <c r="H150" s="1132"/>
      <c r="I150" s="1132"/>
      <c r="J150" s="1137"/>
      <c r="K150" s="1139"/>
      <c r="L150" s="1140"/>
      <c r="M150" s="1177"/>
      <c r="N150" s="1179"/>
      <c r="O150" s="1137"/>
      <c r="P150" s="1137"/>
      <c r="Q150" s="1165"/>
      <c r="R150" s="550">
        <v>40241</v>
      </c>
      <c r="S150" s="1028" t="s">
        <v>609</v>
      </c>
      <c r="T150" s="1028" t="s">
        <v>514</v>
      </c>
      <c r="U150" s="549">
        <v>50000000</v>
      </c>
    </row>
    <row r="151" spans="1:22" ht="30" customHeight="1">
      <c r="A151" s="1128"/>
      <c r="B151" s="1130"/>
      <c r="C151" s="1132"/>
      <c r="D151" s="1132"/>
      <c r="E151" s="1148"/>
      <c r="F151" s="1124"/>
      <c r="G151" s="1150"/>
      <c r="H151" s="1132"/>
      <c r="I151" s="1132"/>
      <c r="J151" s="1137"/>
      <c r="K151" s="1139"/>
      <c r="L151" s="1140"/>
      <c r="M151" s="893"/>
      <c r="N151" s="1030">
        <v>6</v>
      </c>
      <c r="O151" s="1031"/>
      <c r="P151" s="1137">
        <v>290000000</v>
      </c>
      <c r="Q151" s="1165"/>
      <c r="R151" s="550">
        <v>40273</v>
      </c>
      <c r="S151" s="1028" t="s">
        <v>610</v>
      </c>
      <c r="T151" s="1028" t="s">
        <v>611</v>
      </c>
      <c r="U151" s="549">
        <v>56541893</v>
      </c>
    </row>
    <row r="152" spans="1:22" s="190" customFormat="1" ht="30" customHeight="1">
      <c r="A152" s="1128">
        <v>2</v>
      </c>
      <c r="B152" s="1130">
        <v>39912</v>
      </c>
      <c r="C152" s="1132" t="s">
        <v>612</v>
      </c>
      <c r="D152" s="1132"/>
      <c r="E152" s="1148" t="s">
        <v>607</v>
      </c>
      <c r="F152" s="1124" t="s">
        <v>289</v>
      </c>
      <c r="G152" s="1150" t="s">
        <v>466</v>
      </c>
      <c r="H152" s="1132" t="s">
        <v>492</v>
      </c>
      <c r="I152" s="1132"/>
      <c r="J152" s="1137">
        <v>1500000000</v>
      </c>
      <c r="K152" s="1139" t="s">
        <v>470</v>
      </c>
      <c r="L152" s="1140"/>
      <c r="M152" s="551">
        <v>40002</v>
      </c>
      <c r="N152" s="1030">
        <v>3</v>
      </c>
      <c r="O152" s="1029">
        <v>-500000000</v>
      </c>
      <c r="P152" s="1143">
        <f>O152+J152</f>
        <v>1000000000</v>
      </c>
      <c r="Q152" s="1144"/>
      <c r="R152" s="550">
        <v>40246</v>
      </c>
      <c r="S152" s="1028" t="s">
        <v>609</v>
      </c>
      <c r="T152" s="1028" t="s">
        <v>514</v>
      </c>
      <c r="U152" s="549">
        <v>123076734.86</v>
      </c>
      <c r="V152" s="189"/>
    </row>
    <row r="153" spans="1:22" s="190" customFormat="1" ht="15" customHeight="1" thickBot="1">
      <c r="A153" s="1129"/>
      <c r="B153" s="1131"/>
      <c r="C153" s="1133"/>
      <c r="D153" s="1133"/>
      <c r="E153" s="1149"/>
      <c r="F153" s="1125"/>
      <c r="G153" s="1151"/>
      <c r="H153" s="1133"/>
      <c r="I153" s="1133"/>
      <c r="J153" s="1138"/>
      <c r="K153" s="1141"/>
      <c r="L153" s="1142"/>
      <c r="M153" s="191"/>
      <c r="N153" s="192">
        <v>7</v>
      </c>
      <c r="O153" s="148"/>
      <c r="P153" s="1145">
        <v>123076734.86</v>
      </c>
      <c r="Q153" s="1146"/>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147" t="s">
        <v>614</v>
      </c>
      <c r="B155" s="1147"/>
      <c r="C155" s="1147"/>
      <c r="D155" s="884">
        <f>SUM(J148:J152)</f>
        <v>5000000000</v>
      </c>
      <c r="E155" s="892"/>
      <c r="F155" s="169"/>
      <c r="G155" s="1123" t="s">
        <v>615</v>
      </c>
      <c r="H155" s="1123"/>
      <c r="I155" s="1134">
        <v>413076735</v>
      </c>
      <c r="J155" s="1134"/>
      <c r="L155" s="1135" t="s">
        <v>616</v>
      </c>
      <c r="M155" s="1135"/>
      <c r="N155" s="1127">
        <f>SUM(U148:U150,U152)</f>
        <v>413076734.86000001</v>
      </c>
      <c r="O155" s="1127"/>
      <c r="R155" s="1136" t="s">
        <v>617</v>
      </c>
      <c r="S155" s="1136"/>
      <c r="T155" s="1136"/>
      <c r="U155" s="887">
        <f>U151+U153</f>
        <v>101074946.81999999</v>
      </c>
    </row>
    <row r="156" spans="1:22" ht="15.7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4" t="s">
        <v>618</v>
      </c>
      <c r="B158" s="1114"/>
      <c r="C158" s="1114"/>
      <c r="D158" s="1114"/>
      <c r="E158" s="1114"/>
      <c r="F158" s="1114"/>
      <c r="G158" s="1114"/>
      <c r="H158" s="1114"/>
      <c r="I158" s="1114"/>
      <c r="J158" s="1114"/>
      <c r="K158" s="1114"/>
      <c r="L158" s="1114"/>
      <c r="M158" s="1114"/>
      <c r="N158" s="1114"/>
      <c r="O158" s="1114"/>
      <c r="P158" s="1114"/>
      <c r="Q158" s="1114"/>
      <c r="R158" s="1114"/>
      <c r="S158" s="1114"/>
      <c r="T158" s="1114"/>
      <c r="U158" s="1114"/>
    </row>
    <row r="159" spans="1:22" ht="14.25" customHeight="1">
      <c r="A159" s="1114" t="s">
        <v>619</v>
      </c>
      <c r="B159" s="1114"/>
      <c r="C159" s="1114"/>
      <c r="D159" s="1114"/>
      <c r="E159" s="1114"/>
      <c r="F159" s="1114"/>
      <c r="G159" s="1114"/>
      <c r="H159" s="1114"/>
      <c r="I159" s="1114"/>
      <c r="J159" s="1114"/>
      <c r="K159" s="1114"/>
      <c r="L159" s="1114"/>
      <c r="M159" s="1114"/>
      <c r="N159" s="1114"/>
      <c r="O159" s="1114"/>
      <c r="P159" s="1114"/>
      <c r="Q159" s="1114"/>
      <c r="R159" s="1114"/>
      <c r="S159" s="1114"/>
      <c r="T159" s="1114"/>
      <c r="U159" s="1114"/>
    </row>
    <row r="160" spans="1:22">
      <c r="A160" s="1126" t="s">
        <v>620</v>
      </c>
      <c r="B160" s="1126"/>
      <c r="C160" s="1126"/>
      <c r="D160" s="1126"/>
      <c r="E160" s="1126"/>
      <c r="F160" s="1126"/>
      <c r="G160" s="1126"/>
      <c r="H160" s="1126"/>
      <c r="I160" s="1126"/>
      <c r="J160" s="1126"/>
      <c r="K160" s="1126"/>
      <c r="L160" s="1126"/>
      <c r="M160" s="1126"/>
      <c r="N160" s="1126"/>
      <c r="O160" s="1126"/>
      <c r="P160" s="1126"/>
      <c r="Q160" s="1126"/>
      <c r="R160" s="1126"/>
      <c r="S160" s="1126"/>
      <c r="T160" s="1126"/>
      <c r="U160" s="1126"/>
    </row>
    <row r="161" spans="1:22" ht="15" customHeight="1">
      <c r="A161" s="1152" t="s">
        <v>621</v>
      </c>
      <c r="B161" s="1152"/>
      <c r="C161" s="1152"/>
      <c r="D161" s="1152"/>
      <c r="E161" s="1152"/>
      <c r="F161" s="1152"/>
      <c r="G161" s="1152"/>
      <c r="H161" s="1152"/>
      <c r="I161" s="1152"/>
      <c r="J161" s="1152"/>
      <c r="K161" s="1152"/>
      <c r="L161" s="1152"/>
      <c r="M161" s="1152"/>
      <c r="N161" s="1152"/>
      <c r="O161" s="1152"/>
      <c r="P161" s="1152"/>
      <c r="Q161" s="1152"/>
      <c r="R161" s="1152"/>
      <c r="S161" s="1152"/>
      <c r="T161" s="1152"/>
      <c r="U161" s="1152"/>
      <c r="V161" s="880"/>
    </row>
    <row r="162" spans="1:22" ht="14.25" customHeight="1">
      <c r="A162" s="1113" t="s">
        <v>622</v>
      </c>
      <c r="B162" s="1113"/>
      <c r="C162" s="1113"/>
      <c r="D162" s="1113"/>
      <c r="E162" s="1113"/>
      <c r="F162" s="1113"/>
      <c r="G162" s="1113"/>
      <c r="H162" s="1113"/>
      <c r="I162" s="1113"/>
      <c r="J162" s="1113"/>
      <c r="K162" s="1113"/>
      <c r="L162" s="1113"/>
      <c r="M162" s="1113"/>
      <c r="N162" s="1113"/>
      <c r="O162" s="1113"/>
      <c r="P162" s="1113"/>
      <c r="Q162" s="1113"/>
      <c r="R162" s="1113"/>
      <c r="S162" s="1113"/>
      <c r="T162" s="1113"/>
      <c r="U162" s="1113"/>
    </row>
    <row r="163" spans="1:22" ht="15" customHeight="1">
      <c r="A163" s="1126" t="s">
        <v>623</v>
      </c>
      <c r="B163" s="1126"/>
      <c r="C163" s="1126"/>
      <c r="D163" s="1126"/>
      <c r="E163" s="1126"/>
      <c r="F163" s="1126"/>
      <c r="G163" s="1126"/>
      <c r="H163" s="1126"/>
      <c r="I163" s="1126"/>
      <c r="J163" s="1126"/>
      <c r="K163" s="1126"/>
      <c r="L163" s="1126"/>
      <c r="M163" s="1126"/>
      <c r="N163" s="1126"/>
      <c r="O163" s="1126"/>
      <c r="P163" s="1126"/>
      <c r="Q163" s="1126"/>
      <c r="R163" s="1126"/>
      <c r="S163" s="1126"/>
      <c r="T163" s="1126"/>
      <c r="U163" s="1126"/>
    </row>
    <row r="164" spans="1:22" ht="15" customHeight="1">
      <c r="A164" s="1126" t="s">
        <v>624</v>
      </c>
      <c r="B164" s="1126"/>
      <c r="C164" s="1126"/>
      <c r="D164" s="1126"/>
      <c r="E164" s="1126"/>
      <c r="F164" s="1126"/>
      <c r="G164" s="1126"/>
      <c r="H164" s="1126"/>
      <c r="I164" s="1126"/>
      <c r="J164" s="1126"/>
      <c r="K164" s="1126"/>
      <c r="L164" s="1126"/>
      <c r="M164" s="1126"/>
      <c r="N164" s="1126"/>
      <c r="O164" s="1126"/>
      <c r="P164" s="1126"/>
      <c r="Q164" s="1126"/>
      <c r="R164" s="1126"/>
      <c r="S164" s="1126"/>
      <c r="T164" s="1126"/>
      <c r="U164" s="1126"/>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126"/>
      <c r="B198" s="1126"/>
      <c r="C198" s="1126"/>
      <c r="D198" s="1126"/>
      <c r="E198" s="1126"/>
      <c r="F198" s="1126"/>
      <c r="G198" s="1126"/>
      <c r="H198" s="1126"/>
      <c r="I198" s="1126"/>
      <c r="J198" s="1126"/>
      <c r="K198" s="1126"/>
      <c r="L198" s="1126"/>
      <c r="M198" s="1126"/>
      <c r="N198" s="1126"/>
      <c r="O198" s="1126"/>
      <c r="P198" s="1126"/>
      <c r="Q198" s="1126"/>
      <c r="R198" s="1126"/>
      <c r="S198" s="1126"/>
      <c r="T198" s="1126"/>
      <c r="U198" s="1126"/>
      <c r="V198" s="1126"/>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126"/>
      <c r="B200" s="1126"/>
      <c r="C200" s="1126"/>
      <c r="D200" s="1126"/>
      <c r="E200" s="1126"/>
      <c r="F200" s="1126"/>
      <c r="G200" s="1126"/>
      <c r="H200" s="1126"/>
      <c r="I200" s="1126"/>
      <c r="J200" s="1126"/>
      <c r="K200" s="1126"/>
      <c r="L200" s="1126"/>
      <c r="M200" s="1126"/>
      <c r="N200" s="1126"/>
      <c r="O200" s="1126"/>
      <c r="P200" s="1126"/>
      <c r="Q200" s="1126"/>
      <c r="R200" s="1126"/>
      <c r="S200" s="1126"/>
      <c r="T200" s="1126"/>
      <c r="U200" s="1126"/>
      <c r="V200" s="1126"/>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126"/>
      <c r="B202" s="1126"/>
      <c r="C202" s="1126"/>
      <c r="D202" s="1126"/>
      <c r="E202" s="1126"/>
      <c r="F202" s="1126"/>
      <c r="G202" s="1126"/>
      <c r="H202" s="1126"/>
      <c r="I202" s="1126"/>
      <c r="J202" s="1126"/>
      <c r="K202" s="1126"/>
      <c r="L202" s="1126"/>
      <c r="M202" s="1126"/>
      <c r="N202" s="1126"/>
      <c r="O202" s="1126"/>
      <c r="P202" s="1126"/>
      <c r="Q202" s="1126"/>
      <c r="R202" s="1126"/>
      <c r="S202" s="1126"/>
      <c r="T202" s="1126"/>
      <c r="U202" s="1126"/>
      <c r="V202" s="1126"/>
    </row>
    <row r="203" spans="1:22">
      <c r="A203" s="1114"/>
      <c r="B203" s="1114"/>
      <c r="C203" s="1114"/>
      <c r="D203" s="1114"/>
      <c r="E203" s="1114"/>
      <c r="F203" s="1114"/>
      <c r="G203" s="1114"/>
      <c r="H203" s="1114"/>
      <c r="I203" s="1114"/>
      <c r="J203" s="1114"/>
      <c r="K203" s="1114"/>
      <c r="L203" s="1114"/>
      <c r="M203" s="1114"/>
      <c r="N203" s="1114"/>
      <c r="O203" s="1114"/>
      <c r="P203" s="1114"/>
      <c r="Q203" s="1114"/>
      <c r="R203" s="1114"/>
      <c r="S203" s="1114"/>
      <c r="T203" s="1114"/>
      <c r="U203" s="1114"/>
      <c r="V203" s="1114"/>
    </row>
    <row r="204" spans="1:22">
      <c r="A204" s="1114"/>
      <c r="B204" s="1114"/>
      <c r="C204" s="1114"/>
      <c r="D204" s="1114"/>
      <c r="E204" s="1114"/>
      <c r="F204" s="1114"/>
      <c r="G204" s="1114"/>
      <c r="H204" s="1114"/>
      <c r="I204" s="1114"/>
      <c r="J204" s="1114"/>
      <c r="K204" s="1114"/>
      <c r="L204" s="1114"/>
      <c r="M204" s="1114"/>
      <c r="N204" s="1114"/>
      <c r="O204" s="1114"/>
      <c r="P204" s="1114"/>
      <c r="Q204" s="1114"/>
      <c r="R204" s="1114"/>
      <c r="S204" s="1114"/>
      <c r="T204" s="1114"/>
      <c r="U204" s="1114"/>
      <c r="V204" s="1114"/>
    </row>
    <row r="205" spans="1:22">
      <c r="A205" s="1114"/>
      <c r="B205" s="1114"/>
      <c r="C205" s="1114"/>
      <c r="D205" s="1114"/>
      <c r="E205" s="1114"/>
      <c r="F205" s="1114"/>
      <c r="G205" s="1114"/>
      <c r="H205" s="1114"/>
      <c r="I205" s="1114"/>
      <c r="J205" s="1114"/>
      <c r="K205" s="1114"/>
      <c r="L205" s="1114"/>
      <c r="M205" s="1114"/>
      <c r="N205" s="1114"/>
      <c r="O205" s="1114"/>
      <c r="P205" s="1114"/>
      <c r="Q205" s="1114"/>
      <c r="R205" s="1114"/>
      <c r="S205" s="1114"/>
      <c r="T205" s="1114"/>
      <c r="U205" s="1114"/>
      <c r="V205" s="1114"/>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4"/>
      <c r="B207" s="1114"/>
      <c r="C207" s="1114"/>
      <c r="D207" s="1114"/>
      <c r="E207" s="1114"/>
      <c r="F207" s="1114"/>
      <c r="G207" s="1114"/>
      <c r="H207" s="1114"/>
      <c r="I207" s="1114"/>
      <c r="J207" s="1114"/>
      <c r="K207" s="1114"/>
      <c r="L207" s="1114"/>
      <c r="M207" s="1114"/>
      <c r="N207" s="1114"/>
      <c r="O207" s="1114"/>
      <c r="P207" s="1114"/>
      <c r="Q207" s="1114"/>
      <c r="R207" s="1114"/>
      <c r="S207" s="1114"/>
      <c r="T207" s="1114"/>
      <c r="U207" s="1114"/>
      <c r="V207" s="1114"/>
    </row>
    <row r="208" spans="1:22">
      <c r="A208" s="1114"/>
      <c r="B208" s="1114"/>
      <c r="C208" s="1114"/>
      <c r="D208" s="1114"/>
      <c r="E208" s="1114"/>
      <c r="F208" s="1114"/>
      <c r="G208" s="1114"/>
      <c r="H208" s="1114"/>
      <c r="I208" s="1114"/>
      <c r="J208" s="1114"/>
      <c r="K208" s="1114"/>
      <c r="L208" s="1114"/>
      <c r="M208" s="1114"/>
      <c r="N208" s="1114"/>
      <c r="O208" s="1114"/>
      <c r="P208" s="1114"/>
      <c r="Q208" s="1114"/>
      <c r="R208" s="1114"/>
      <c r="S208" s="1114"/>
      <c r="T208" s="1114"/>
      <c r="U208" s="1114"/>
      <c r="V208" s="1114"/>
    </row>
    <row r="209" spans="1:22">
      <c r="A209" s="1114"/>
      <c r="B209" s="1114"/>
      <c r="C209" s="1114"/>
      <c r="D209" s="1114"/>
      <c r="E209" s="1114"/>
      <c r="F209" s="1114"/>
      <c r="G209" s="1114"/>
      <c r="H209" s="1114"/>
      <c r="I209" s="1114"/>
      <c r="J209" s="1114"/>
      <c r="K209" s="1114"/>
      <c r="L209" s="1114"/>
      <c r="M209" s="1114"/>
      <c r="N209" s="1114"/>
      <c r="O209" s="1114"/>
      <c r="P209" s="1114"/>
      <c r="Q209" s="1114"/>
      <c r="R209" s="1114"/>
      <c r="S209" s="1114"/>
      <c r="T209" s="1114"/>
      <c r="U209" s="1114"/>
      <c r="V209" s="1114"/>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126"/>
      <c r="B211" s="1126"/>
      <c r="C211" s="1126"/>
      <c r="D211" s="1126"/>
      <c r="E211" s="1126"/>
      <c r="F211" s="1126"/>
      <c r="G211" s="1126"/>
      <c r="H211" s="1126"/>
      <c r="I211" s="1126"/>
      <c r="J211" s="1126"/>
      <c r="K211" s="1126"/>
      <c r="L211" s="1126"/>
      <c r="M211" s="1126"/>
      <c r="N211" s="1126"/>
      <c r="O211" s="1126"/>
      <c r="P211" s="1126"/>
      <c r="Q211" s="1126"/>
      <c r="R211" s="1126"/>
      <c r="S211" s="1126"/>
      <c r="T211" s="1126"/>
      <c r="U211" s="1126"/>
      <c r="V211" s="1126"/>
    </row>
    <row r="212" spans="1:22">
      <c r="A212" s="1114"/>
      <c r="B212" s="1114"/>
      <c r="C212" s="1114"/>
      <c r="D212" s="1114"/>
      <c r="E212" s="1114"/>
      <c r="F212" s="1114"/>
      <c r="G212" s="1114"/>
      <c r="H212" s="1114"/>
      <c r="I212" s="1114"/>
      <c r="J212" s="1114"/>
      <c r="K212" s="1114"/>
      <c r="L212" s="1114"/>
      <c r="M212" s="1114"/>
      <c r="N212" s="1114"/>
      <c r="O212" s="1114"/>
      <c r="P212" s="1114"/>
      <c r="Q212" s="1114"/>
      <c r="R212" s="1114"/>
      <c r="S212" s="1114"/>
      <c r="T212" s="1114"/>
      <c r="U212" s="1114"/>
      <c r="V212" s="1114"/>
    </row>
    <row r="213" spans="1:22">
      <c r="A213" s="1114"/>
      <c r="B213" s="1114"/>
      <c r="C213" s="1114"/>
      <c r="D213" s="1114"/>
      <c r="E213" s="1114"/>
      <c r="F213" s="1114"/>
      <c r="G213" s="1114"/>
      <c r="H213" s="1114"/>
      <c r="I213" s="1114"/>
      <c r="J213" s="1114"/>
      <c r="K213" s="1114"/>
      <c r="L213" s="1114"/>
      <c r="M213" s="1114"/>
      <c r="N213" s="1114"/>
      <c r="O213" s="1114"/>
      <c r="P213" s="1114"/>
      <c r="Q213" s="1114"/>
      <c r="R213" s="1114"/>
      <c r="S213" s="1114"/>
      <c r="T213" s="1114"/>
      <c r="U213" s="1114"/>
      <c r="V213" s="1114"/>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4"/>
      <c r="B215" s="1114"/>
      <c r="C215" s="1114"/>
      <c r="D215" s="1114"/>
      <c r="E215" s="1114"/>
      <c r="F215" s="1114"/>
      <c r="G215" s="1114"/>
      <c r="H215" s="1114"/>
      <c r="I215" s="1114"/>
      <c r="J215" s="1114"/>
      <c r="K215" s="1114"/>
      <c r="L215" s="1114"/>
      <c r="M215" s="1114"/>
      <c r="N215" s="1114"/>
      <c r="O215" s="1114"/>
      <c r="P215" s="1114"/>
      <c r="Q215" s="1114"/>
      <c r="R215" s="1114"/>
      <c r="S215" s="1114"/>
      <c r="T215" s="1114"/>
      <c r="U215" s="1114"/>
      <c r="V215" s="1114"/>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4"/>
      <c r="B217" s="1114"/>
      <c r="C217" s="1114"/>
      <c r="D217" s="1114"/>
      <c r="E217" s="1114"/>
      <c r="F217" s="1114"/>
      <c r="G217" s="1114"/>
      <c r="H217" s="1114"/>
      <c r="I217" s="1114"/>
      <c r="J217" s="1114"/>
      <c r="K217" s="1114"/>
      <c r="L217" s="1114"/>
      <c r="M217" s="1114"/>
      <c r="N217" s="1114"/>
      <c r="O217" s="1114"/>
      <c r="P217" s="1114"/>
      <c r="Q217" s="1114"/>
      <c r="R217" s="1114"/>
      <c r="S217" s="1114"/>
      <c r="T217" s="1114"/>
      <c r="U217" s="1114"/>
      <c r="V217" s="1114"/>
    </row>
    <row r="218" spans="1:22">
      <c r="A218" s="1114"/>
      <c r="B218" s="1114"/>
      <c r="C218" s="1114"/>
      <c r="D218" s="1114"/>
      <c r="E218" s="1114"/>
      <c r="F218" s="1114"/>
      <c r="G218" s="1114"/>
      <c r="H218" s="1114"/>
      <c r="I218" s="1114"/>
      <c r="J218" s="1114"/>
      <c r="K218" s="1114"/>
      <c r="L218" s="1114"/>
      <c r="M218" s="1114"/>
      <c r="N218" s="1114"/>
      <c r="O218" s="1114"/>
      <c r="P218" s="1114"/>
      <c r="Q218" s="1114"/>
      <c r="R218" s="1114"/>
      <c r="S218" s="1114"/>
      <c r="T218" s="1114"/>
      <c r="U218" s="1114"/>
      <c r="V218" s="1114"/>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4"/>
      <c r="B220" s="1114"/>
      <c r="C220" s="1114"/>
      <c r="D220" s="1114"/>
      <c r="E220" s="1114"/>
      <c r="F220" s="1114"/>
      <c r="G220" s="1114"/>
      <c r="H220" s="1114"/>
      <c r="I220" s="1114"/>
      <c r="J220" s="1114"/>
      <c r="K220" s="1114"/>
      <c r="L220" s="1114"/>
      <c r="M220" s="1114"/>
      <c r="N220" s="1114"/>
      <c r="O220" s="1114"/>
      <c r="P220" s="1114"/>
      <c r="Q220" s="1114"/>
      <c r="R220" s="1114"/>
      <c r="S220" s="1114"/>
      <c r="T220" s="1114"/>
      <c r="U220" s="1114"/>
      <c r="V220" s="1114"/>
    </row>
    <row r="820" spans="4:9">
      <c r="D820" s="895"/>
      <c r="E820" s="895"/>
      <c r="F820" s="895" t="s">
        <v>625</v>
      </c>
      <c r="H820" s="895"/>
      <c r="I820" s="895"/>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R30:R34"/>
    <mergeCell ref="N30:N34"/>
    <mergeCell ref="O30:O34"/>
    <mergeCell ref="G30:G34"/>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10" t="s">
        <v>626</v>
      </c>
      <c r="C1" s="1410"/>
      <c r="D1" s="1410"/>
      <c r="E1" s="1410"/>
      <c r="F1" s="1410"/>
      <c r="G1" s="204"/>
      <c r="H1" s="204"/>
      <c r="I1" s="204"/>
    </row>
    <row r="2" spans="2:12" ht="15">
      <c r="B2" s="1410" t="s">
        <v>430</v>
      </c>
      <c r="C2" s="1410"/>
      <c r="D2" s="1410"/>
      <c r="E2" s="1410"/>
      <c r="F2" s="1410"/>
      <c r="G2" s="204"/>
      <c r="H2" s="204"/>
      <c r="I2" s="204"/>
    </row>
    <row r="3" spans="2:12" ht="15.75" thickBot="1">
      <c r="B3" s="204"/>
      <c r="C3" s="205"/>
      <c r="D3" s="204"/>
      <c r="E3" s="204"/>
      <c r="F3" s="204"/>
      <c r="G3" s="204"/>
      <c r="H3" s="204"/>
    </row>
    <row r="4" spans="2:12" s="20" customFormat="1" ht="39.75" customHeight="1">
      <c r="B4" s="1411" t="s">
        <v>1</v>
      </c>
      <c r="C4" s="1412"/>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115" t="s">
        <v>633</v>
      </c>
      <c r="C12" s="1115"/>
      <c r="D12" s="1115"/>
      <c r="E12" s="1115"/>
      <c r="F12" s="1115"/>
      <c r="G12" s="1115"/>
      <c r="H12" s="1115"/>
      <c r="I12" s="1115"/>
    </row>
    <row r="13" spans="2:12" s="789" customFormat="1">
      <c r="B13" s="1116" t="s">
        <v>634</v>
      </c>
      <c r="C13" s="1116"/>
      <c r="D13" s="1116"/>
      <c r="E13" s="1116"/>
      <c r="F13" s="1116"/>
      <c r="G13" s="1116"/>
      <c r="H13" s="1116"/>
      <c r="I13" s="1116"/>
    </row>
    <row r="14" spans="2:12" s="789" customFormat="1" ht="33" customHeight="1">
      <c r="B14" s="1162" t="s">
        <v>635</v>
      </c>
      <c r="C14" s="1162"/>
      <c r="D14" s="1162"/>
      <c r="E14" s="1162"/>
      <c r="F14" s="1162"/>
      <c r="G14" s="1162"/>
      <c r="H14" s="1162"/>
      <c r="I14" s="1162"/>
    </row>
    <row r="15" spans="2:12" s="789" customFormat="1" ht="47.25" customHeight="1">
      <c r="B15" s="1162" t="s">
        <v>636</v>
      </c>
      <c r="C15" s="1162"/>
      <c r="D15" s="1162"/>
      <c r="E15" s="1162"/>
      <c r="F15" s="1162"/>
      <c r="G15" s="1162"/>
      <c r="H15" s="1162"/>
      <c r="I15" s="1162"/>
    </row>
    <row r="16" spans="2:12" s="789" customFormat="1" ht="42.75" customHeight="1">
      <c r="B16" s="1162" t="s">
        <v>637</v>
      </c>
      <c r="C16" s="1162"/>
      <c r="D16" s="1162"/>
      <c r="E16" s="1162"/>
      <c r="F16" s="1162"/>
      <c r="G16" s="1162"/>
      <c r="H16" s="1162"/>
      <c r="I16" s="1162"/>
    </row>
    <row r="17" spans="2:9" s="789" customFormat="1" ht="32.25" customHeight="1">
      <c r="B17" s="1162" t="s">
        <v>638</v>
      </c>
      <c r="C17" s="1162"/>
      <c r="D17" s="1162"/>
      <c r="E17" s="1162"/>
      <c r="F17" s="1162"/>
      <c r="G17" s="1162"/>
      <c r="H17" s="1162"/>
      <c r="I17" s="1162"/>
    </row>
    <row r="18" spans="2:9" s="789" customFormat="1">
      <c r="B18" s="1162"/>
      <c r="C18" s="1162"/>
      <c r="D18" s="1162"/>
      <c r="E18" s="1162"/>
      <c r="F18" s="1162"/>
      <c r="G18" s="1162"/>
      <c r="H18" s="1162"/>
      <c r="I18" s="1162"/>
    </row>
    <row r="19" spans="2:9" s="789" customFormat="1">
      <c r="B19" s="1162"/>
      <c r="C19" s="1162"/>
      <c r="D19" s="1162"/>
      <c r="E19" s="1162"/>
      <c r="F19" s="1162"/>
      <c r="G19" s="1162"/>
      <c r="H19" s="1162"/>
      <c r="I19" s="1162"/>
    </row>
    <row r="20" spans="2:9" s="789" customFormat="1">
      <c r="B20" s="1162"/>
      <c r="C20" s="1162"/>
      <c r="D20" s="1162"/>
      <c r="E20" s="1162"/>
      <c r="F20" s="1162"/>
      <c r="G20" s="1162"/>
      <c r="H20" s="1162"/>
      <c r="I20" s="1162"/>
    </row>
    <row r="21" spans="2:9" ht="14.25" customHeight="1">
      <c r="B21" s="1162"/>
      <c r="C21" s="1162"/>
      <c r="D21" s="1162"/>
      <c r="E21" s="1162"/>
      <c r="F21" s="1162"/>
      <c r="G21" s="1162"/>
      <c r="H21" s="1162"/>
      <c r="I21" s="1162"/>
    </row>
    <row r="22" spans="2:9">
      <c r="B22" s="1162"/>
      <c r="C22" s="1162"/>
      <c r="D22" s="1162"/>
      <c r="E22" s="1162"/>
      <c r="F22" s="1162"/>
      <c r="G22" s="1162"/>
      <c r="H22" s="1162"/>
      <c r="I22" s="1162"/>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10" t="s">
        <v>639</v>
      </c>
      <c r="C1" s="1410"/>
      <c r="D1" s="1410"/>
      <c r="E1" s="1410"/>
      <c r="F1" s="1410"/>
      <c r="G1" s="204"/>
      <c r="H1" s="204"/>
      <c r="I1" s="204"/>
    </row>
    <row r="2" spans="2:12" ht="15">
      <c r="B2" s="1410" t="s">
        <v>430</v>
      </c>
      <c r="C2" s="1410"/>
      <c r="D2" s="1410"/>
      <c r="E2" s="1410"/>
      <c r="F2" s="1410"/>
      <c r="G2" s="204"/>
      <c r="H2" s="204"/>
      <c r="I2" s="204"/>
    </row>
    <row r="3" spans="2:12" ht="15.75" thickBot="1">
      <c r="B3" s="204"/>
      <c r="C3" s="205"/>
      <c r="D3" s="204"/>
      <c r="E3" s="204"/>
      <c r="F3" s="204"/>
      <c r="G3" s="204"/>
      <c r="H3" s="204"/>
    </row>
    <row r="4" spans="2:12" s="20" customFormat="1" ht="39.75" customHeight="1">
      <c r="B4" s="1411" t="s">
        <v>1</v>
      </c>
      <c r="C4" s="1412"/>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115" t="s">
        <v>642</v>
      </c>
      <c r="C12" s="1115"/>
      <c r="D12" s="1115"/>
      <c r="E12" s="1115"/>
      <c r="F12" s="1115"/>
      <c r="G12" s="1115"/>
      <c r="H12" s="1115"/>
      <c r="I12" s="1115"/>
    </row>
    <row r="13" spans="2:12" s="789" customFormat="1">
      <c r="B13" s="1116" t="s">
        <v>634</v>
      </c>
      <c r="C13" s="1116"/>
      <c r="D13" s="1116"/>
      <c r="E13" s="1116"/>
      <c r="F13" s="1116"/>
      <c r="G13" s="1116"/>
      <c r="H13" s="1116"/>
      <c r="I13" s="1116"/>
    </row>
    <row r="14" spans="2:12" s="789" customFormat="1" ht="33" customHeight="1">
      <c r="B14" s="1162" t="s">
        <v>643</v>
      </c>
      <c r="C14" s="1162"/>
      <c r="D14" s="1162"/>
      <c r="E14" s="1162"/>
      <c r="F14" s="1162"/>
      <c r="G14" s="1162"/>
      <c r="H14" s="1162"/>
      <c r="I14" s="1162"/>
    </row>
    <row r="15" spans="2:12" s="789" customFormat="1" ht="30" customHeight="1">
      <c r="B15" s="1162" t="s">
        <v>644</v>
      </c>
      <c r="C15" s="1162"/>
      <c r="D15" s="1162"/>
      <c r="E15" s="1162"/>
      <c r="F15" s="1162"/>
      <c r="G15" s="1162"/>
      <c r="H15" s="1162"/>
      <c r="I15" s="1162"/>
    </row>
    <row r="16" spans="2:12" s="789" customFormat="1">
      <c r="B16" s="1162"/>
      <c r="C16" s="1162"/>
      <c r="D16" s="1162"/>
      <c r="E16" s="1162"/>
      <c r="F16" s="1162"/>
      <c r="G16" s="1162"/>
      <c r="H16" s="1162"/>
      <c r="I16" s="1162"/>
    </row>
    <row r="17" spans="2:9" s="789" customFormat="1">
      <c r="B17" s="1162"/>
      <c r="C17" s="1162"/>
      <c r="D17" s="1162"/>
      <c r="E17" s="1162"/>
      <c r="F17" s="1162"/>
      <c r="G17" s="1162"/>
      <c r="H17" s="1162"/>
      <c r="I17" s="1162"/>
    </row>
    <row r="18" spans="2:9" ht="14.25" customHeight="1">
      <c r="B18" s="1162"/>
      <c r="C18" s="1162"/>
      <c r="D18" s="1162"/>
      <c r="E18" s="1162"/>
      <c r="F18" s="1162"/>
      <c r="G18" s="1162"/>
      <c r="H18" s="1162"/>
      <c r="I18" s="1162"/>
    </row>
    <row r="19" spans="2:9">
      <c r="B19" s="1162"/>
      <c r="C19" s="1162"/>
      <c r="D19" s="1162"/>
      <c r="E19" s="1162"/>
      <c r="F19" s="1162"/>
      <c r="G19" s="1162"/>
      <c r="H19" s="1162"/>
      <c r="I19" s="116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9" t="s">
        <v>645</v>
      </c>
      <c r="B1" s="1459"/>
      <c r="C1" s="1459"/>
      <c r="D1" s="1459"/>
      <c r="E1" s="1459"/>
      <c r="F1" s="1459"/>
      <c r="G1" s="1459"/>
      <c r="H1" s="1459"/>
      <c r="I1" s="1459"/>
      <c r="J1" s="1459"/>
      <c r="K1" s="1459"/>
      <c r="L1" s="1459"/>
      <c r="M1" s="1459"/>
      <c r="N1" s="1459"/>
      <c r="O1" s="1459"/>
      <c r="P1" s="1459"/>
      <c r="Q1" s="1459"/>
      <c r="R1" s="1459"/>
    </row>
    <row r="2" spans="1:27" s="525" customFormat="1" ht="15" thickBot="1"/>
    <row r="3" spans="1:27" s="525" customFormat="1" ht="30" customHeight="1" thickBot="1">
      <c r="A3" s="1453" t="s">
        <v>0</v>
      </c>
      <c r="B3" s="1473" t="s">
        <v>453</v>
      </c>
      <c r="C3" s="1467"/>
      <c r="D3" s="1467"/>
      <c r="E3" s="1437"/>
      <c r="F3" s="1473" t="s">
        <v>452</v>
      </c>
      <c r="G3" s="1467" t="s">
        <v>646</v>
      </c>
      <c r="H3" s="1467" t="s">
        <v>599</v>
      </c>
      <c r="I3" s="1437" t="s">
        <v>455</v>
      </c>
      <c r="J3" s="1464" t="s">
        <v>647</v>
      </c>
      <c r="K3" s="1465"/>
      <c r="L3" s="1466"/>
      <c r="M3" s="1464" t="s">
        <v>648</v>
      </c>
      <c r="N3" s="1466"/>
      <c r="O3" s="1464" t="s">
        <v>649</v>
      </c>
      <c r="P3" s="1465"/>
      <c r="Q3" s="1465"/>
      <c r="R3" s="1466"/>
    </row>
    <row r="4" spans="1:27" s="525" customFormat="1" ht="45.75" thickBot="1">
      <c r="A4" s="1472"/>
      <c r="B4" s="522" t="s">
        <v>1</v>
      </c>
      <c r="C4" s="515" t="s">
        <v>602</v>
      </c>
      <c r="D4" s="515" t="s">
        <v>296</v>
      </c>
      <c r="E4" s="218" t="s">
        <v>297</v>
      </c>
      <c r="F4" s="1474"/>
      <c r="G4" s="1475"/>
      <c r="H4" s="1475"/>
      <c r="I4" s="1476"/>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59" t="s">
        <v>663</v>
      </c>
      <c r="J8" s="1459"/>
      <c r="K8" s="1459"/>
      <c r="L8" s="245">
        <f>L5+L6</f>
        <v>40000000000</v>
      </c>
      <c r="O8" s="1459" t="s">
        <v>664</v>
      </c>
      <c r="P8" s="1459"/>
      <c r="Q8" s="1459"/>
      <c r="R8" s="246">
        <f>SUM(R5:R6)</f>
        <v>1427190940.6500001</v>
      </c>
    </row>
    <row r="9" spans="1:27" ht="15" thickTop="1"/>
    <row r="10" spans="1:27" ht="15.75" thickBot="1">
      <c r="H10" s="1205" t="s">
        <v>665</v>
      </c>
      <c r="I10" s="1205"/>
      <c r="J10" s="1205"/>
      <c r="K10" s="247"/>
      <c r="L10" s="248">
        <v>0</v>
      </c>
    </row>
    <row r="11" spans="1:27" ht="15" thickTop="1"/>
    <row r="12" spans="1:27" ht="12.75" customHeight="1">
      <c r="A12" s="1198" t="s">
        <v>666</v>
      </c>
      <c r="B12" s="1198"/>
      <c r="C12" s="1198"/>
      <c r="D12" s="1198"/>
      <c r="E12" s="1198"/>
      <c r="F12" s="1198"/>
      <c r="G12" s="1198"/>
      <c r="H12" s="1198"/>
      <c r="I12" s="1198"/>
      <c r="J12" s="1198"/>
      <c r="K12" s="1198"/>
      <c r="L12" s="1198"/>
      <c r="M12" s="1198"/>
      <c r="N12" s="1198"/>
      <c r="O12" s="1198"/>
      <c r="P12" s="1198"/>
      <c r="Q12" s="1198"/>
      <c r="R12" s="1198"/>
    </row>
    <row r="13" spans="1:27" ht="12.75" customHeight="1">
      <c r="A13" s="1198"/>
      <c r="B13" s="1198"/>
      <c r="C13" s="1198"/>
      <c r="D13" s="1198"/>
      <c r="E13" s="1198"/>
      <c r="F13" s="1198"/>
      <c r="G13" s="1198"/>
      <c r="H13" s="1198"/>
      <c r="I13" s="1198"/>
      <c r="J13" s="1198"/>
      <c r="K13" s="1198"/>
      <c r="L13" s="1198"/>
      <c r="M13" s="1198"/>
      <c r="N13" s="1198"/>
      <c r="O13" s="1198"/>
      <c r="P13" s="1198"/>
      <c r="Q13" s="1198"/>
      <c r="R13" s="1198"/>
    </row>
    <row r="14" spans="1:27">
      <c r="A14" s="1116" t="s">
        <v>667</v>
      </c>
      <c r="B14" s="1116"/>
      <c r="C14" s="1116"/>
      <c r="D14" s="1116"/>
      <c r="E14" s="1116"/>
      <c r="F14" s="1116"/>
      <c r="G14" s="1116"/>
      <c r="H14" s="1116"/>
      <c r="I14" s="1116"/>
      <c r="J14" s="1116"/>
      <c r="K14" s="1116"/>
      <c r="L14" s="1116"/>
      <c r="M14" s="1116"/>
      <c r="N14" s="1116"/>
      <c r="O14" s="1116"/>
      <c r="P14" s="1116"/>
      <c r="Q14" s="1116"/>
      <c r="R14" s="1116"/>
      <c r="S14" s="1116"/>
      <c r="T14" s="518"/>
      <c r="U14" s="518"/>
      <c r="V14" s="518"/>
    </row>
    <row r="15" spans="1:27">
      <c r="A15" s="1116" t="s">
        <v>668</v>
      </c>
      <c r="B15" s="1471"/>
      <c r="C15" s="1471"/>
      <c r="D15" s="1471"/>
      <c r="E15" s="1471"/>
      <c r="F15" s="1471"/>
      <c r="G15" s="1471"/>
      <c r="H15" s="1471"/>
      <c r="I15" s="1471"/>
      <c r="J15" s="1471"/>
      <c r="K15" s="1471"/>
      <c r="L15" s="1471"/>
      <c r="M15" s="1471"/>
      <c r="N15" s="1471"/>
      <c r="O15" s="1471"/>
      <c r="P15" s="1471"/>
      <c r="Q15" s="1471"/>
      <c r="R15" s="1471"/>
      <c r="S15" s="1471"/>
    </row>
    <row r="17" spans="1:23" ht="15">
      <c r="A17" s="1459" t="s">
        <v>669</v>
      </c>
      <c r="B17" s="1460"/>
      <c r="C17" s="1460"/>
      <c r="D17" s="1460"/>
      <c r="E17" s="1460"/>
      <c r="F17" s="1460"/>
      <c r="G17" s="1460"/>
      <c r="H17" s="1460"/>
      <c r="I17" s="1460"/>
      <c r="J17" s="1460"/>
      <c r="K17" s="1460"/>
      <c r="L17" s="1460"/>
      <c r="M17" s="1460"/>
      <c r="N17" s="1460"/>
      <c r="O17" s="1460"/>
      <c r="P17" s="1460"/>
      <c r="Q17" s="1460"/>
      <c r="R17" s="1460"/>
      <c r="S17" s="1460"/>
      <c r="T17" s="1460"/>
      <c r="U17" s="1460"/>
      <c r="V17" s="1460"/>
      <c r="W17" s="1460"/>
    </row>
    <row r="18" spans="1:23" ht="15" thickBot="1"/>
    <row r="19" spans="1:23" ht="13.5" customHeight="1" thickBot="1">
      <c r="A19" s="1461" t="s">
        <v>0</v>
      </c>
      <c r="B19" s="1464" t="s">
        <v>447</v>
      </c>
      <c r="C19" s="1465"/>
      <c r="D19" s="1465"/>
      <c r="E19" s="1465"/>
      <c r="F19" s="1465"/>
      <c r="G19" s="1465"/>
      <c r="H19" s="1465"/>
      <c r="I19" s="1464" t="s">
        <v>670</v>
      </c>
      <c r="J19" s="1465"/>
      <c r="K19" s="1466"/>
      <c r="L19" s="1464" t="s">
        <v>448</v>
      </c>
      <c r="M19" s="1465"/>
      <c r="N19" s="1465"/>
      <c r="O19" s="1465"/>
      <c r="P19" s="1465"/>
      <c r="Q19" s="1466"/>
      <c r="R19" s="1464" t="s">
        <v>671</v>
      </c>
      <c r="S19" s="1465"/>
      <c r="T19" s="1465"/>
      <c r="U19" s="1465"/>
      <c r="V19" s="1465"/>
      <c r="W19" s="1466"/>
    </row>
    <row r="20" spans="1:23" ht="13.5" customHeight="1" thickBot="1">
      <c r="A20" s="1462"/>
      <c r="B20" s="1464" t="s">
        <v>453</v>
      </c>
      <c r="C20" s="1465"/>
      <c r="D20" s="1465"/>
      <c r="E20" s="1468"/>
      <c r="F20" s="1156" t="s">
        <v>457</v>
      </c>
      <c r="G20" s="1156" t="s">
        <v>459</v>
      </c>
      <c r="H20" s="1469" t="s">
        <v>672</v>
      </c>
      <c r="I20" s="1455" t="s">
        <v>459</v>
      </c>
      <c r="J20" s="1172" t="s">
        <v>301</v>
      </c>
      <c r="K20" s="1451"/>
      <c r="L20" s="1455" t="s">
        <v>0</v>
      </c>
      <c r="M20" s="1457" t="s">
        <v>1</v>
      </c>
      <c r="N20" s="1457" t="s">
        <v>457</v>
      </c>
      <c r="O20" s="1457" t="s">
        <v>459</v>
      </c>
      <c r="P20" s="1172" t="s">
        <v>301</v>
      </c>
      <c r="Q20" s="1451"/>
      <c r="R20" s="1453" t="s">
        <v>0</v>
      </c>
      <c r="S20" s="1467" t="s">
        <v>1</v>
      </c>
      <c r="T20" s="1467" t="s">
        <v>457</v>
      </c>
      <c r="U20" s="1467" t="s">
        <v>301</v>
      </c>
      <c r="V20" s="1467" t="s">
        <v>673</v>
      </c>
      <c r="W20" s="1437" t="s">
        <v>674</v>
      </c>
    </row>
    <row r="21" spans="1:23" ht="15" customHeight="1" thickBot="1">
      <c r="A21" s="1463"/>
      <c r="B21" s="522" t="s">
        <v>1</v>
      </c>
      <c r="C21" s="515" t="s">
        <v>602</v>
      </c>
      <c r="D21" s="515" t="s">
        <v>296</v>
      </c>
      <c r="E21" s="531" t="s">
        <v>297</v>
      </c>
      <c r="F21" s="1157"/>
      <c r="G21" s="1157"/>
      <c r="H21" s="1470"/>
      <c r="I21" s="1458"/>
      <c r="J21" s="1173"/>
      <c r="K21" s="1452"/>
      <c r="L21" s="1456"/>
      <c r="M21" s="1360"/>
      <c r="N21" s="1360"/>
      <c r="O21" s="1360"/>
      <c r="P21" s="1173"/>
      <c r="Q21" s="1452"/>
      <c r="R21" s="1454"/>
      <c r="S21" s="1362"/>
      <c r="T21" s="1362"/>
      <c r="U21" s="1362"/>
      <c r="V21" s="1362"/>
      <c r="W21" s="1438"/>
    </row>
    <row r="22" spans="1:23" ht="42.75">
      <c r="A22" s="1439">
        <v>1</v>
      </c>
      <c r="B22" s="1441">
        <v>39829</v>
      </c>
      <c r="C22" s="1376" t="s">
        <v>657</v>
      </c>
      <c r="D22" s="1444" t="s">
        <v>29</v>
      </c>
      <c r="E22" s="1444" t="s">
        <v>56</v>
      </c>
      <c r="F22" s="1444" t="s">
        <v>675</v>
      </c>
      <c r="G22" s="1376" t="s">
        <v>676</v>
      </c>
      <c r="H22" s="1445">
        <v>5000000000</v>
      </c>
      <c r="I22" s="1448" t="s">
        <v>284</v>
      </c>
      <c r="J22" s="1413">
        <v>4034000000</v>
      </c>
      <c r="K22" s="1414"/>
      <c r="L22" s="249">
        <v>2</v>
      </c>
      <c r="M22" s="250">
        <v>39973</v>
      </c>
      <c r="N22" s="513" t="s">
        <v>677</v>
      </c>
      <c r="O22" s="513" t="s">
        <v>658</v>
      </c>
      <c r="P22" s="1419">
        <v>4034000000</v>
      </c>
      <c r="Q22" s="1420"/>
      <c r="R22" s="249">
        <v>3</v>
      </c>
      <c r="S22" s="250">
        <v>40170</v>
      </c>
      <c r="T22" s="513" t="s">
        <v>678</v>
      </c>
      <c r="U22" s="251">
        <v>-1800000000</v>
      </c>
      <c r="V22" s="513" t="s">
        <v>658</v>
      </c>
      <c r="W22" s="252">
        <v>2234000000</v>
      </c>
    </row>
    <row r="23" spans="1:23" ht="42.75" customHeight="1">
      <c r="A23" s="1429"/>
      <c r="B23" s="1442"/>
      <c r="C23" s="1232"/>
      <c r="D23" s="1239"/>
      <c r="E23" s="1239"/>
      <c r="F23" s="1239"/>
      <c r="G23" s="1232"/>
      <c r="H23" s="1446"/>
      <c r="I23" s="1449"/>
      <c r="J23" s="1415"/>
      <c r="K23" s="1416"/>
      <c r="L23" s="1421">
        <v>4</v>
      </c>
      <c r="M23" s="1395">
        <v>40450</v>
      </c>
      <c r="N23" s="1424" t="s">
        <v>679</v>
      </c>
      <c r="O23" s="1424" t="s">
        <v>658</v>
      </c>
      <c r="P23" s="1426">
        <v>2246000000</v>
      </c>
      <c r="Q23" s="1427"/>
      <c r="R23" s="653">
        <v>5</v>
      </c>
      <c r="S23" s="652">
        <v>40451</v>
      </c>
      <c r="T23" s="651" t="s">
        <v>538</v>
      </c>
      <c r="U23" s="650">
        <v>2246000000</v>
      </c>
      <c r="V23" s="649" t="s">
        <v>659</v>
      </c>
      <c r="W23" s="648">
        <v>0</v>
      </c>
    </row>
    <row r="24" spans="1:23" ht="29.25" customHeight="1">
      <c r="A24" s="1440"/>
      <c r="B24" s="1443"/>
      <c r="C24" s="1233"/>
      <c r="D24" s="1321"/>
      <c r="E24" s="1321"/>
      <c r="F24" s="1321"/>
      <c r="G24" s="1233"/>
      <c r="H24" s="1447"/>
      <c r="I24" s="1450"/>
      <c r="J24" s="1417"/>
      <c r="K24" s="1418"/>
      <c r="L24" s="1422"/>
      <c r="M24" s="1423"/>
      <c r="N24" s="1425"/>
      <c r="O24" s="1425"/>
      <c r="P24" s="1417"/>
      <c r="Q24" s="1418"/>
      <c r="R24" s="253"/>
      <c r="S24" s="254">
        <v>40568</v>
      </c>
      <c r="T24" s="255" t="s">
        <v>680</v>
      </c>
      <c r="U24" s="256">
        <v>67197045.280000001</v>
      </c>
      <c r="V24" s="257" t="s">
        <v>611</v>
      </c>
      <c r="W24" s="258">
        <v>0</v>
      </c>
    </row>
    <row r="25" spans="1:23" ht="28.5" customHeight="1">
      <c r="A25" s="1428">
        <v>3</v>
      </c>
      <c r="B25" s="647">
        <v>40170</v>
      </c>
      <c r="C25" s="605" t="s">
        <v>657</v>
      </c>
      <c r="D25" s="646" t="s">
        <v>29</v>
      </c>
      <c r="E25" s="646" t="s">
        <v>56</v>
      </c>
      <c r="F25" s="645" t="s">
        <v>681</v>
      </c>
      <c r="G25" s="605" t="s">
        <v>682</v>
      </c>
      <c r="H25" s="644">
        <v>-5000000000</v>
      </c>
      <c r="I25" s="259"/>
      <c r="J25" s="1431"/>
      <c r="K25" s="1432"/>
      <c r="L25" s="259"/>
      <c r="M25" s="605"/>
      <c r="N25" s="605"/>
      <c r="O25" s="605"/>
      <c r="P25" s="1431"/>
      <c r="Q25" s="1432"/>
      <c r="R25" s="259"/>
      <c r="S25" s="605"/>
      <c r="T25" s="605"/>
      <c r="U25" s="643"/>
      <c r="V25" s="605"/>
      <c r="W25" s="260"/>
    </row>
    <row r="26" spans="1:23" ht="28.5">
      <c r="A26" s="1429"/>
      <c r="B26" s="640"/>
      <c r="C26" s="642"/>
      <c r="D26" s="642"/>
      <c r="E26" s="642"/>
      <c r="F26" s="642"/>
      <c r="G26" s="642"/>
      <c r="H26" s="641"/>
      <c r="I26" s="640"/>
      <c r="J26" s="639"/>
      <c r="K26" s="261"/>
      <c r="L26" s="600">
        <v>6</v>
      </c>
      <c r="M26" s="638">
        <v>41271</v>
      </c>
      <c r="N26" s="580" t="s">
        <v>683</v>
      </c>
      <c r="O26" s="580" t="s">
        <v>486</v>
      </c>
      <c r="P26" s="1433">
        <v>800000000</v>
      </c>
      <c r="Q26" s="1434"/>
      <c r="R26" s="637"/>
      <c r="S26" s="579"/>
      <c r="T26" s="580"/>
      <c r="U26" s="580"/>
      <c r="V26" s="580"/>
      <c r="W26" s="636"/>
    </row>
    <row r="27" spans="1:23" ht="45" customHeight="1" thickBot="1">
      <c r="A27" s="1430"/>
      <c r="B27" s="262"/>
      <c r="C27" s="263"/>
      <c r="D27" s="263"/>
      <c r="E27" s="263"/>
      <c r="F27" s="263"/>
      <c r="G27" s="263"/>
      <c r="H27" s="264"/>
      <c r="I27" s="262"/>
      <c r="J27" s="265"/>
      <c r="K27" s="266"/>
      <c r="L27" s="267">
        <v>7</v>
      </c>
      <c r="M27" s="268">
        <v>41309</v>
      </c>
      <c r="N27" s="146" t="s">
        <v>684</v>
      </c>
      <c r="O27" s="146" t="s">
        <v>685</v>
      </c>
      <c r="P27" s="1435">
        <v>894000000</v>
      </c>
      <c r="Q27" s="1436"/>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152" t="s">
        <v>687</v>
      </c>
      <c r="B31" s="1152"/>
      <c r="C31" s="1152"/>
      <c r="D31" s="1152"/>
      <c r="E31" s="1152"/>
      <c r="F31" s="1152"/>
      <c r="G31" s="1152"/>
      <c r="H31" s="1152"/>
      <c r="I31" s="1152"/>
      <c r="J31" s="1152"/>
      <c r="K31" s="1152"/>
      <c r="L31" s="1152"/>
      <c r="M31" s="1152"/>
      <c r="N31" s="1152"/>
      <c r="O31" s="1152"/>
      <c r="P31" s="1152"/>
      <c r="Q31" s="1152"/>
      <c r="R31" s="1152"/>
      <c r="S31" s="1152"/>
      <c r="T31" s="1152"/>
      <c r="U31" s="1152"/>
      <c r="V31" s="1152"/>
    </row>
    <row r="32" spans="1:23" ht="14.25" customHeight="1">
      <c r="A32" s="1198" t="s">
        <v>688</v>
      </c>
      <c r="B32" s="1198"/>
      <c r="C32" s="1198"/>
      <c r="D32" s="1198"/>
      <c r="E32" s="1198"/>
      <c r="F32" s="1198"/>
      <c r="G32" s="1198"/>
      <c r="H32" s="1198"/>
      <c r="I32" s="1198"/>
      <c r="J32" s="1198"/>
      <c r="K32" s="1198"/>
      <c r="L32" s="1198"/>
      <c r="M32" s="1198"/>
      <c r="N32" s="1198"/>
      <c r="O32" s="1198"/>
      <c r="P32" s="1198"/>
      <c r="Q32" s="1198"/>
      <c r="R32" s="1198"/>
      <c r="S32" s="1198"/>
      <c r="T32" s="1198"/>
      <c r="U32" s="1198"/>
      <c r="V32" s="1198"/>
      <c r="W32" s="1198"/>
    </row>
    <row r="33" spans="1:23" ht="14.25" customHeight="1">
      <c r="A33" s="1198"/>
      <c r="B33" s="1198"/>
      <c r="C33" s="1198"/>
      <c r="D33" s="1198"/>
      <c r="E33" s="1198"/>
      <c r="F33" s="1198"/>
      <c r="G33" s="1198"/>
      <c r="H33" s="1198"/>
      <c r="I33" s="1198"/>
      <c r="J33" s="1198"/>
      <c r="K33" s="1198"/>
      <c r="L33" s="1198"/>
      <c r="M33" s="1198"/>
      <c r="N33" s="1198"/>
      <c r="O33" s="1198"/>
      <c r="P33" s="1198"/>
      <c r="Q33" s="1198"/>
      <c r="R33" s="1198"/>
      <c r="S33" s="1198"/>
      <c r="T33" s="1198"/>
      <c r="U33" s="1198"/>
      <c r="V33" s="1198"/>
      <c r="W33" s="1198"/>
    </row>
    <row r="34" spans="1:23" ht="14.25" customHeight="1">
      <c r="A34" s="1198" t="s">
        <v>689</v>
      </c>
      <c r="B34" s="1198"/>
      <c r="C34" s="1198"/>
      <c r="D34" s="1198"/>
      <c r="E34" s="1198"/>
      <c r="F34" s="1198"/>
      <c r="G34" s="1198"/>
      <c r="H34" s="1198"/>
      <c r="I34" s="1198"/>
      <c r="J34" s="1198"/>
      <c r="K34" s="1198"/>
      <c r="L34" s="1198"/>
      <c r="M34" s="1198"/>
      <c r="N34" s="1198"/>
      <c r="O34" s="1198"/>
      <c r="P34" s="1198"/>
      <c r="Q34" s="1198"/>
      <c r="R34" s="1198"/>
      <c r="S34" s="1198"/>
      <c r="T34" s="1198"/>
      <c r="U34" s="1198"/>
      <c r="V34" s="1198"/>
      <c r="W34" s="1198"/>
    </row>
    <row r="35" spans="1:23">
      <c r="A35" s="1198"/>
      <c r="B35" s="1198"/>
      <c r="C35" s="1198"/>
      <c r="D35" s="1198"/>
      <c r="E35" s="1198"/>
      <c r="F35" s="1198"/>
      <c r="G35" s="1198"/>
      <c r="H35" s="1198"/>
      <c r="I35" s="1198"/>
      <c r="J35" s="1198"/>
      <c r="K35" s="1198"/>
      <c r="L35" s="1198"/>
      <c r="M35" s="1198"/>
      <c r="N35" s="1198"/>
      <c r="O35" s="1198"/>
      <c r="P35" s="1198"/>
      <c r="Q35" s="1198"/>
      <c r="R35" s="1198"/>
      <c r="S35" s="1198"/>
      <c r="T35" s="1198"/>
      <c r="U35" s="1198"/>
      <c r="V35" s="1198"/>
      <c r="W35" s="1198"/>
    </row>
    <row r="36" spans="1:23">
      <c r="A36" s="1199" t="s">
        <v>690</v>
      </c>
      <c r="B36" s="1199"/>
      <c r="C36" s="1199"/>
      <c r="D36" s="1199"/>
      <c r="E36" s="1199"/>
      <c r="F36" s="1199"/>
      <c r="G36" s="1199"/>
      <c r="H36" s="1199"/>
      <c r="I36" s="1199"/>
      <c r="J36" s="1199"/>
      <c r="K36" s="1199"/>
      <c r="L36" s="1199"/>
      <c r="M36" s="1199"/>
      <c r="N36" s="1199"/>
      <c r="O36" s="1199"/>
      <c r="P36" s="1199"/>
      <c r="Q36" s="1199"/>
      <c r="R36" s="1199"/>
      <c r="S36" s="1199"/>
      <c r="T36" s="1199"/>
      <c r="U36" s="1199"/>
      <c r="V36" s="1199"/>
      <c r="W36" s="1199"/>
    </row>
    <row r="37" spans="1:23">
      <c r="A37" s="1230" t="s">
        <v>691</v>
      </c>
      <c r="B37" s="1230"/>
      <c r="C37" s="1230"/>
      <c r="D37" s="1230"/>
      <c r="E37" s="1230"/>
      <c r="F37" s="1230"/>
      <c r="G37" s="1230"/>
      <c r="H37" s="1230"/>
      <c r="I37" s="1230"/>
      <c r="J37" s="1230"/>
      <c r="K37" s="1230"/>
      <c r="L37" s="1230"/>
      <c r="M37" s="1230"/>
      <c r="N37" s="1230"/>
      <c r="O37" s="1230"/>
      <c r="P37" s="1230"/>
      <c r="Q37" s="1230"/>
      <c r="R37" s="1230"/>
      <c r="S37" s="1230"/>
      <c r="T37" s="1230"/>
      <c r="U37" s="1230"/>
      <c r="V37" s="1230"/>
      <c r="W37" s="1230"/>
    </row>
    <row r="38" spans="1:23">
      <c r="A38" s="1198" t="s">
        <v>692</v>
      </c>
      <c r="B38" s="1198"/>
      <c r="C38" s="1198"/>
      <c r="D38" s="1198"/>
      <c r="E38" s="1198"/>
      <c r="F38" s="1198"/>
      <c r="G38" s="1198"/>
      <c r="H38" s="1198"/>
      <c r="I38" s="1198"/>
      <c r="J38" s="1198"/>
      <c r="K38" s="1198"/>
      <c r="L38" s="1198"/>
      <c r="M38" s="1198"/>
      <c r="N38" s="1198"/>
      <c r="O38" s="1198"/>
      <c r="P38" s="1198"/>
      <c r="Q38" s="1198"/>
      <c r="R38" s="1198"/>
      <c r="S38" s="1198"/>
      <c r="T38" s="1198"/>
      <c r="U38" s="1198"/>
      <c r="V38" s="1198"/>
      <c r="W38" s="1198"/>
    </row>
    <row r="39" spans="1:23">
      <c r="A39" s="1198" t="s">
        <v>693</v>
      </c>
      <c r="B39" s="1198"/>
      <c r="C39" s="1198"/>
      <c r="D39" s="1198"/>
      <c r="E39" s="1198"/>
      <c r="F39" s="1198"/>
      <c r="G39" s="1198"/>
      <c r="H39" s="1198"/>
      <c r="I39" s="1198"/>
      <c r="J39" s="1198"/>
      <c r="K39" s="1198"/>
      <c r="L39" s="1198"/>
      <c r="M39" s="1198"/>
      <c r="N39" s="1198"/>
      <c r="O39" s="1198"/>
      <c r="P39" s="1198"/>
      <c r="Q39" s="1198"/>
      <c r="R39" s="1198"/>
      <c r="S39" s="1198"/>
      <c r="T39" s="1198"/>
      <c r="U39" s="1198"/>
      <c r="V39" s="1198"/>
      <c r="W39" s="1198"/>
    </row>
    <row r="40" spans="1:23">
      <c r="A40" s="1198" t="s">
        <v>694</v>
      </c>
      <c r="B40" s="1198"/>
      <c r="C40" s="1198"/>
      <c r="D40" s="1198"/>
      <c r="E40" s="1198"/>
      <c r="F40" s="1198"/>
      <c r="G40" s="1198"/>
      <c r="H40" s="1198"/>
      <c r="I40" s="1198"/>
      <c r="J40" s="1198"/>
      <c r="K40" s="1198"/>
      <c r="L40" s="1198"/>
      <c r="M40" s="1198"/>
      <c r="N40" s="1198"/>
      <c r="O40" s="1198"/>
      <c r="P40" s="1198"/>
      <c r="Q40" s="1198"/>
      <c r="R40" s="1198"/>
      <c r="S40" s="1198"/>
      <c r="T40" s="1198"/>
      <c r="U40" s="1198"/>
      <c r="V40" s="1198"/>
      <c r="W40" s="1198"/>
    </row>
    <row r="762" spans="6:6" ht="28.5">
      <c r="F762" s="51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c r="A1" s="1559" t="s">
        <v>695</v>
      </c>
      <c r="B1" s="1559"/>
      <c r="C1" s="1559"/>
      <c r="D1" s="1559"/>
      <c r="E1" s="1559"/>
      <c r="F1" s="1559"/>
      <c r="G1" s="1559"/>
      <c r="H1" s="1559"/>
      <c r="I1" s="1559"/>
      <c r="J1" s="1559"/>
      <c r="K1" s="1559"/>
      <c r="L1" s="1559"/>
      <c r="M1" s="1559"/>
      <c r="N1" s="1559"/>
      <c r="O1" s="1559"/>
      <c r="P1" s="1559"/>
      <c r="Q1" s="1559"/>
    </row>
    <row r="2" spans="1:17" ht="15" customHeight="1">
      <c r="A2" s="1559" t="s">
        <v>696</v>
      </c>
      <c r="B2" s="1559"/>
      <c r="C2" s="1559"/>
      <c r="D2" s="1559"/>
      <c r="E2" s="1559"/>
      <c r="F2" s="1559"/>
      <c r="G2" s="1559"/>
      <c r="H2" s="1559"/>
      <c r="I2" s="1559"/>
      <c r="J2" s="1559"/>
      <c r="K2" s="1559"/>
      <c r="L2" s="1559"/>
      <c r="M2" s="1559"/>
      <c r="N2" s="1559"/>
      <c r="O2" s="1559"/>
      <c r="P2" s="1559"/>
      <c r="Q2" s="1559"/>
    </row>
    <row r="3" spans="1:17" ht="15" thickBot="1"/>
    <row r="4" spans="1:17" ht="15" customHeight="1">
      <c r="A4" s="1188" t="s">
        <v>697</v>
      </c>
      <c r="B4" s="1587" t="s">
        <v>698</v>
      </c>
      <c r="C4" s="273" t="s">
        <v>699</v>
      </c>
      <c r="D4" s="274"/>
      <c r="E4" s="275"/>
      <c r="F4" s="1153" t="s">
        <v>700</v>
      </c>
      <c r="G4" s="1154"/>
      <c r="H4" s="1154"/>
      <c r="I4" s="1154"/>
      <c r="J4" s="1154"/>
      <c r="K4" s="1561"/>
      <c r="L4" s="1589" t="s">
        <v>701</v>
      </c>
      <c r="M4" s="1590"/>
      <c r="N4" s="1590"/>
      <c r="O4" s="1590"/>
      <c r="P4" s="1590"/>
      <c r="Q4" s="1591"/>
    </row>
    <row r="5" spans="1:17" ht="30.75" thickBot="1">
      <c r="A5" s="1189"/>
      <c r="B5" s="1588"/>
      <c r="C5" s="689" t="s">
        <v>702</v>
      </c>
      <c r="D5" s="689" t="s">
        <v>703</v>
      </c>
      <c r="E5" s="689" t="s">
        <v>704</v>
      </c>
      <c r="F5" s="276" t="s">
        <v>705</v>
      </c>
      <c r="G5" s="1592" t="s">
        <v>598</v>
      </c>
      <c r="H5" s="1593"/>
      <c r="I5" s="277" t="s">
        <v>599</v>
      </c>
      <c r="J5" s="1578" t="s">
        <v>455</v>
      </c>
      <c r="K5" s="1579"/>
      <c r="L5" s="688" t="s">
        <v>456</v>
      </c>
      <c r="M5" s="687" t="s">
        <v>452</v>
      </c>
      <c r="N5" s="1580" t="s">
        <v>646</v>
      </c>
      <c r="O5" s="1581"/>
      <c r="P5" s="687" t="s">
        <v>301</v>
      </c>
      <c r="Q5" s="278" t="s">
        <v>455</v>
      </c>
    </row>
    <row r="6" spans="1:17" ht="28.5" customHeight="1">
      <c r="A6" s="1611">
        <v>1</v>
      </c>
      <c r="B6" s="1613">
        <v>39777</v>
      </c>
      <c r="C6" s="1614" t="s">
        <v>706</v>
      </c>
      <c r="D6" s="1614" t="s">
        <v>29</v>
      </c>
      <c r="E6" s="1616" t="s">
        <v>56</v>
      </c>
      <c r="F6" s="1618" t="s">
        <v>466</v>
      </c>
      <c r="G6" s="1594" t="s">
        <v>707</v>
      </c>
      <c r="H6" s="1595"/>
      <c r="I6" s="1583">
        <v>40000000000</v>
      </c>
      <c r="J6" s="1585" t="s">
        <v>468</v>
      </c>
      <c r="K6" s="1598"/>
      <c r="L6" s="279">
        <v>39920</v>
      </c>
      <c r="M6" s="280" t="s">
        <v>708</v>
      </c>
      <c r="N6" s="281" t="s">
        <v>709</v>
      </c>
      <c r="O6" s="282">
        <v>1</v>
      </c>
      <c r="P6" s="283">
        <v>40000000000</v>
      </c>
      <c r="Q6" s="284" t="s">
        <v>710</v>
      </c>
    </row>
    <row r="7" spans="1:17" ht="15" customHeight="1">
      <c r="A7" s="1612"/>
      <c r="B7" s="1582"/>
      <c r="C7" s="1615"/>
      <c r="D7" s="1615"/>
      <c r="E7" s="1617"/>
      <c r="F7" s="1619"/>
      <c r="G7" s="1596"/>
      <c r="H7" s="1597"/>
      <c r="I7" s="1584"/>
      <c r="J7" s="1586"/>
      <c r="K7" s="1599"/>
      <c r="L7" s="1600" t="s">
        <v>711</v>
      </c>
      <c r="M7" s="1601"/>
      <c r="N7" s="1601"/>
      <c r="O7" s="1601"/>
      <c r="P7" s="1601"/>
      <c r="Q7" s="1602"/>
    </row>
    <row r="8" spans="1:17" s="190" customFormat="1" ht="30" customHeight="1" thickBot="1">
      <c r="A8" s="686" t="s">
        <v>712</v>
      </c>
      <c r="B8" s="685">
        <v>39920</v>
      </c>
      <c r="C8" s="684" t="s">
        <v>706</v>
      </c>
      <c r="D8" s="683" t="s">
        <v>29</v>
      </c>
      <c r="E8" s="682" t="s">
        <v>56</v>
      </c>
      <c r="F8" s="681" t="s">
        <v>466</v>
      </c>
      <c r="G8" s="1606" t="s">
        <v>713</v>
      </c>
      <c r="H8" s="1607"/>
      <c r="I8" s="680">
        <v>29835000000</v>
      </c>
      <c r="J8" s="679" t="s">
        <v>468</v>
      </c>
      <c r="K8" s="678">
        <v>2</v>
      </c>
      <c r="L8" s="1603"/>
      <c r="M8" s="1604"/>
      <c r="N8" s="1604"/>
      <c r="O8" s="1604"/>
      <c r="P8" s="1604"/>
      <c r="Q8" s="1605"/>
    </row>
    <row r="9" spans="1:17" ht="15" customHeight="1" thickBot="1">
      <c r="A9" s="37"/>
      <c r="B9" s="285"/>
      <c r="C9" s="286"/>
      <c r="D9" s="286"/>
      <c r="E9" s="287"/>
      <c r="F9" s="288"/>
      <c r="G9" s="289"/>
      <c r="H9" s="289"/>
      <c r="I9" s="290"/>
      <c r="J9" s="287"/>
      <c r="K9" s="287"/>
      <c r="M9" s="1608" t="s">
        <v>649</v>
      </c>
      <c r="N9" s="1608"/>
      <c r="O9" s="1608"/>
      <c r="P9" s="1608"/>
      <c r="Q9" s="1608"/>
    </row>
    <row r="10" spans="1:17" ht="30" customHeight="1" thickBot="1">
      <c r="A10" s="37"/>
      <c r="B10" s="285"/>
      <c r="C10" s="286"/>
      <c r="D10" s="286"/>
      <c r="E10" s="287"/>
      <c r="F10" s="288"/>
      <c r="G10" s="289"/>
      <c r="H10" s="824" t="s">
        <v>662</v>
      </c>
      <c r="I10" s="822">
        <f>SUM(P6+I8)</f>
        <v>69835000000</v>
      </c>
      <c r="J10" s="287"/>
      <c r="K10" s="287"/>
      <c r="M10" s="291" t="s">
        <v>1</v>
      </c>
      <c r="N10" s="1609" t="s">
        <v>714</v>
      </c>
      <c r="O10" s="1610"/>
      <c r="P10" s="292" t="s">
        <v>452</v>
      </c>
      <c r="Q10" s="293" t="s">
        <v>715</v>
      </c>
    </row>
    <row r="11" spans="1:17" ht="30" customHeight="1" thickTop="1">
      <c r="A11" s="37"/>
      <c r="B11" s="285"/>
      <c r="C11" s="286"/>
      <c r="D11" s="286"/>
      <c r="E11" s="287"/>
      <c r="F11" s="288"/>
      <c r="G11" s="289"/>
      <c r="H11" s="289"/>
      <c r="I11" s="290"/>
      <c r="J11" s="287"/>
      <c r="K11" s="287"/>
      <c r="M11" s="294">
        <v>41334</v>
      </c>
      <c r="N11" s="1582" t="s">
        <v>716</v>
      </c>
      <c r="O11" s="1582"/>
      <c r="P11" s="826" t="s">
        <v>717</v>
      </c>
      <c r="Q11" s="295">
        <v>25150923.100000001</v>
      </c>
    </row>
    <row r="12" spans="1:17" ht="30" customHeight="1" thickBot="1">
      <c r="A12" s="37"/>
      <c r="B12" s="285"/>
      <c r="C12" s="286"/>
      <c r="D12" s="286"/>
      <c r="E12" s="287"/>
      <c r="F12" s="288"/>
      <c r="G12" s="286"/>
      <c r="H12" s="286"/>
      <c r="I12" s="296"/>
      <c r="J12" s="287"/>
      <c r="K12" s="287"/>
      <c r="M12" s="677">
        <v>41334</v>
      </c>
      <c r="N12" s="1125" t="s">
        <v>718</v>
      </c>
      <c r="O12" s="1125"/>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67">
        <f>Q11+Q12</f>
        <v>25156690.600000001</v>
      </c>
      <c r="P14" s="1567"/>
    </row>
    <row r="15" spans="1:17" ht="15" thickTop="1">
      <c r="J15" s="819"/>
      <c r="K15" s="819"/>
    </row>
    <row r="16" spans="1:17">
      <c r="J16" s="819"/>
      <c r="K16" s="819"/>
    </row>
    <row r="17" spans="1:18" ht="14.25" customHeight="1">
      <c r="A17" s="1113" t="s">
        <v>719</v>
      </c>
      <c r="B17" s="1113"/>
      <c r="C17" s="1113"/>
      <c r="D17" s="1113"/>
      <c r="E17" s="1113"/>
      <c r="F17" s="1113"/>
      <c r="G17" s="1113"/>
      <c r="H17" s="1113"/>
      <c r="I17" s="1113"/>
      <c r="J17" s="1113"/>
      <c r="K17" s="1113"/>
      <c r="L17" s="1113"/>
      <c r="M17" s="1113"/>
      <c r="N17" s="1113"/>
      <c r="O17" s="1113"/>
      <c r="P17" s="1113"/>
      <c r="Q17" s="1113"/>
    </row>
    <row r="18" spans="1:18" ht="14.25" customHeight="1">
      <c r="A18" s="1113"/>
      <c r="B18" s="1113"/>
      <c r="C18" s="1113"/>
      <c r="D18" s="1113"/>
      <c r="E18" s="1113"/>
      <c r="F18" s="1113"/>
      <c r="G18" s="1113"/>
      <c r="H18" s="1113"/>
      <c r="I18" s="1113"/>
      <c r="J18" s="1113"/>
      <c r="K18" s="1113"/>
      <c r="L18" s="1113"/>
      <c r="M18" s="1113"/>
      <c r="N18" s="1113"/>
      <c r="O18" s="1113"/>
      <c r="P18" s="1113"/>
      <c r="Q18" s="1113"/>
    </row>
    <row r="19" spans="1:18" ht="14.25" customHeight="1">
      <c r="A19" s="1113" t="s">
        <v>720</v>
      </c>
      <c r="B19" s="1113"/>
      <c r="C19" s="1113"/>
      <c r="D19" s="1113"/>
      <c r="E19" s="1113"/>
      <c r="F19" s="1113"/>
      <c r="G19" s="1113"/>
      <c r="H19" s="1113"/>
      <c r="I19" s="1113"/>
      <c r="J19" s="1113"/>
      <c r="K19" s="1113"/>
      <c r="L19" s="1113"/>
      <c r="M19" s="1113"/>
      <c r="N19" s="1113"/>
      <c r="O19" s="1113"/>
      <c r="P19" s="1113"/>
      <c r="Q19" s="1113"/>
    </row>
    <row r="20" spans="1:18" ht="14.25" customHeight="1">
      <c r="A20" s="1162" t="s">
        <v>721</v>
      </c>
      <c r="B20" s="1162"/>
      <c r="C20" s="1162"/>
      <c r="D20" s="1162"/>
      <c r="E20" s="1162"/>
      <c r="F20" s="1162"/>
      <c r="G20" s="1162"/>
      <c r="H20" s="1162"/>
      <c r="I20" s="1162"/>
      <c r="J20" s="1162"/>
      <c r="K20" s="1162"/>
      <c r="L20" s="1162"/>
      <c r="M20" s="1162"/>
      <c r="N20" s="1162"/>
      <c r="O20" s="1162"/>
      <c r="P20" s="1162"/>
      <c r="Q20" s="1162"/>
    </row>
    <row r="21" spans="1:18">
      <c r="A21" s="1162"/>
      <c r="B21" s="1162"/>
      <c r="C21" s="1162"/>
      <c r="D21" s="1162"/>
      <c r="E21" s="1162"/>
      <c r="F21" s="1162"/>
      <c r="G21" s="1162"/>
      <c r="H21" s="1162"/>
      <c r="I21" s="1162"/>
      <c r="J21" s="1162"/>
      <c r="K21" s="1162"/>
      <c r="L21" s="1162"/>
      <c r="M21" s="1162"/>
      <c r="N21" s="1162"/>
      <c r="O21" s="1162"/>
      <c r="P21" s="1162"/>
      <c r="Q21" s="1162"/>
    </row>
    <row r="23" spans="1:18" ht="15">
      <c r="A23" s="1559" t="s">
        <v>722</v>
      </c>
      <c r="B23" s="1559"/>
      <c r="C23" s="1559"/>
      <c r="D23" s="1559"/>
      <c r="E23" s="1559"/>
      <c r="F23" s="1559"/>
      <c r="G23" s="1559"/>
      <c r="H23" s="1559"/>
      <c r="I23" s="1559"/>
      <c r="J23" s="1559"/>
      <c r="K23" s="1559"/>
      <c r="L23" s="1559"/>
      <c r="M23" s="1559"/>
      <c r="N23" s="1559"/>
      <c r="O23" s="1559"/>
      <c r="P23" s="1559"/>
      <c r="Q23" s="1559"/>
    </row>
    <row r="24" spans="1:18" ht="15.75" thickBot="1">
      <c r="A24" s="299"/>
    </row>
    <row r="25" spans="1:18" ht="18" customHeight="1">
      <c r="A25" s="1560" t="s">
        <v>723</v>
      </c>
      <c r="B25" s="1154"/>
      <c r="C25" s="1154"/>
      <c r="D25" s="1154"/>
      <c r="E25" s="1154"/>
      <c r="F25" s="1154"/>
      <c r="G25" s="1561"/>
      <c r="H25" s="1560" t="s">
        <v>724</v>
      </c>
      <c r="I25" s="1154"/>
      <c r="J25" s="1154"/>
      <c r="K25" s="1154"/>
      <c r="L25" s="1568" t="s">
        <v>649</v>
      </c>
      <c r="M25" s="1569"/>
      <c r="N25" s="1569"/>
      <c r="O25" s="1569"/>
      <c r="P25" s="1569"/>
      <c r="Q25" s="1569"/>
      <c r="R25" s="1570"/>
    </row>
    <row r="26" spans="1:18" ht="45.75" customHeight="1" thickBot="1">
      <c r="A26" s="300" t="s">
        <v>697</v>
      </c>
      <c r="B26" s="301" t="s">
        <v>1</v>
      </c>
      <c r="C26" s="820" t="s">
        <v>646</v>
      </c>
      <c r="D26" s="1166" t="s">
        <v>452</v>
      </c>
      <c r="E26" s="1167"/>
      <c r="F26" s="1166" t="s">
        <v>455</v>
      </c>
      <c r="G26" s="1571"/>
      <c r="H26" s="1572" t="s">
        <v>646</v>
      </c>
      <c r="I26" s="1167"/>
      <c r="J26" s="1166" t="s">
        <v>725</v>
      </c>
      <c r="K26" s="1571"/>
      <c r="L26" s="675" t="s">
        <v>1</v>
      </c>
      <c r="M26" s="674" t="s">
        <v>452</v>
      </c>
      <c r="N26" s="1573" t="s">
        <v>726</v>
      </c>
      <c r="O26" s="1573"/>
      <c r="P26" s="673" t="s">
        <v>455</v>
      </c>
      <c r="Q26" s="1474" t="s">
        <v>727</v>
      </c>
      <c r="R26" s="1476"/>
    </row>
    <row r="27" spans="1:18" ht="18" customHeight="1">
      <c r="A27" s="1527">
        <v>4</v>
      </c>
      <c r="B27" s="1528">
        <v>40557</v>
      </c>
      <c r="C27" s="1529" t="s">
        <v>728</v>
      </c>
      <c r="D27" s="1544" t="s">
        <v>708</v>
      </c>
      <c r="E27" s="1545"/>
      <c r="F27" s="1546" t="s">
        <v>468</v>
      </c>
      <c r="G27" s="1547"/>
      <c r="H27" s="1562" t="s">
        <v>729</v>
      </c>
      <c r="I27" s="1563"/>
      <c r="J27" s="302">
        <v>2000000000</v>
      </c>
      <c r="K27" s="303"/>
      <c r="L27" s="304">
        <v>40690</v>
      </c>
      <c r="M27" s="305" t="s">
        <v>730</v>
      </c>
      <c r="N27" s="1577">
        <v>0</v>
      </c>
      <c r="O27" s="1577"/>
      <c r="P27" s="306" t="s">
        <v>470</v>
      </c>
      <c r="Q27" s="307">
        <v>0</v>
      </c>
      <c r="R27" s="308">
        <v>10</v>
      </c>
    </row>
    <row r="28" spans="1:18" ht="18" customHeight="1">
      <c r="A28" s="1516"/>
      <c r="B28" s="1394"/>
      <c r="C28" s="1530"/>
      <c r="D28" s="1398" t="s">
        <v>708</v>
      </c>
      <c r="E28" s="1574"/>
      <c r="F28" s="1398" t="s">
        <v>470</v>
      </c>
      <c r="G28" s="1252"/>
      <c r="H28" s="1538" t="s">
        <v>731</v>
      </c>
      <c r="I28" s="1539"/>
      <c r="J28" s="1492">
        <v>16916603567.65</v>
      </c>
      <c r="K28" s="1506">
        <v>7</v>
      </c>
      <c r="L28" s="672">
        <v>40588</v>
      </c>
      <c r="M28" s="801" t="s">
        <v>732</v>
      </c>
      <c r="N28" s="1509">
        <v>185726191.94</v>
      </c>
      <c r="O28" s="1509"/>
      <c r="P28" s="671" t="s">
        <v>468</v>
      </c>
      <c r="Q28" s="1564">
        <v>0</v>
      </c>
      <c r="R28" s="1478">
        <v>8</v>
      </c>
    </row>
    <row r="29" spans="1:18" ht="18.75" customHeight="1">
      <c r="A29" s="1516"/>
      <c r="B29" s="1394"/>
      <c r="C29" s="1530"/>
      <c r="D29" s="1409"/>
      <c r="E29" s="1575"/>
      <c r="F29" s="1409"/>
      <c r="G29" s="1253"/>
      <c r="H29" s="1540"/>
      <c r="I29" s="1541"/>
      <c r="J29" s="1504"/>
      <c r="K29" s="1507"/>
      <c r="L29" s="672">
        <v>40610</v>
      </c>
      <c r="M29" s="801" t="s">
        <v>732</v>
      </c>
      <c r="N29" s="1502">
        <v>5511067613.79</v>
      </c>
      <c r="O29" s="1503"/>
      <c r="P29" s="671" t="s">
        <v>468</v>
      </c>
      <c r="Q29" s="1565"/>
      <c r="R29" s="1500"/>
    </row>
    <row r="30" spans="1:18" ht="18.75" customHeight="1">
      <c r="A30" s="1516"/>
      <c r="B30" s="1394"/>
      <c r="C30" s="1530"/>
      <c r="D30" s="1409"/>
      <c r="E30" s="1575"/>
      <c r="F30" s="1409"/>
      <c r="G30" s="1253"/>
      <c r="H30" s="1540"/>
      <c r="I30" s="1541"/>
      <c r="J30" s="1504"/>
      <c r="K30" s="1507"/>
      <c r="L30" s="672">
        <v>40617</v>
      </c>
      <c r="M30" s="801" t="s">
        <v>732</v>
      </c>
      <c r="N30" s="1502">
        <v>55833333.329999998</v>
      </c>
      <c r="O30" s="1503"/>
      <c r="P30" s="671" t="s">
        <v>468</v>
      </c>
      <c r="Q30" s="1565"/>
      <c r="R30" s="1500"/>
    </row>
    <row r="31" spans="1:18" ht="18.75" customHeight="1">
      <c r="A31" s="1516"/>
      <c r="B31" s="1394"/>
      <c r="C31" s="1530"/>
      <c r="D31" s="1409"/>
      <c r="E31" s="1575"/>
      <c r="F31" s="1409"/>
      <c r="G31" s="1253"/>
      <c r="H31" s="1540"/>
      <c r="I31" s="1541"/>
      <c r="J31" s="1504"/>
      <c r="K31" s="1507"/>
      <c r="L31" s="672">
        <v>40772</v>
      </c>
      <c r="M31" s="801" t="s">
        <v>732</v>
      </c>
      <c r="N31" s="1502">
        <v>97008351.170000002</v>
      </c>
      <c r="O31" s="1503"/>
      <c r="P31" s="671" t="s">
        <v>468</v>
      </c>
      <c r="Q31" s="1565"/>
      <c r="R31" s="1500"/>
    </row>
    <row r="32" spans="1:18" ht="18.75" customHeight="1">
      <c r="A32" s="1516"/>
      <c r="B32" s="1394"/>
      <c r="C32" s="1530"/>
      <c r="D32" s="1409"/>
      <c r="E32" s="1575"/>
      <c r="F32" s="1409"/>
      <c r="G32" s="1253"/>
      <c r="H32" s="1540"/>
      <c r="I32" s="1541"/>
      <c r="J32" s="1504"/>
      <c r="K32" s="1507"/>
      <c r="L32" s="672">
        <v>40773</v>
      </c>
      <c r="M32" s="801" t="s">
        <v>732</v>
      </c>
      <c r="N32" s="1502">
        <v>2153520000</v>
      </c>
      <c r="O32" s="1503"/>
      <c r="P32" s="671" t="s">
        <v>468</v>
      </c>
      <c r="Q32" s="1565"/>
      <c r="R32" s="1500"/>
    </row>
    <row r="33" spans="1:18" ht="18.75" customHeight="1">
      <c r="A33" s="1516"/>
      <c r="B33" s="1394"/>
      <c r="C33" s="1530"/>
      <c r="D33" s="1409"/>
      <c r="E33" s="1575"/>
      <c r="F33" s="1409"/>
      <c r="G33" s="1253"/>
      <c r="H33" s="1540"/>
      <c r="I33" s="1541"/>
      <c r="J33" s="1504"/>
      <c r="K33" s="1507"/>
      <c r="L33" s="672">
        <v>40788</v>
      </c>
      <c r="M33" s="801" t="s">
        <v>732</v>
      </c>
      <c r="N33" s="1502">
        <v>55885302.439999998</v>
      </c>
      <c r="O33" s="1503"/>
      <c r="P33" s="671" t="s">
        <v>468</v>
      </c>
      <c r="Q33" s="1565"/>
      <c r="R33" s="1500"/>
    </row>
    <row r="34" spans="1:18" ht="18.75" customHeight="1">
      <c r="A34" s="1516"/>
      <c r="B34" s="1394"/>
      <c r="C34" s="1530"/>
      <c r="D34" s="1409"/>
      <c r="E34" s="1575"/>
      <c r="F34" s="1409"/>
      <c r="G34" s="1253"/>
      <c r="H34" s="1540"/>
      <c r="I34" s="1541"/>
      <c r="J34" s="1504"/>
      <c r="K34" s="1507"/>
      <c r="L34" s="672">
        <v>40848</v>
      </c>
      <c r="M34" s="801" t="s">
        <v>732</v>
      </c>
      <c r="N34" s="1502">
        <v>971506765.26999998</v>
      </c>
      <c r="O34" s="1503"/>
      <c r="P34" s="671" t="s">
        <v>468</v>
      </c>
      <c r="Q34" s="1565"/>
      <c r="R34" s="1500"/>
    </row>
    <row r="35" spans="1:18" ht="18.75" customHeight="1">
      <c r="A35" s="1516"/>
      <c r="B35" s="1394"/>
      <c r="C35" s="1530"/>
      <c r="D35" s="1409"/>
      <c r="E35" s="1575"/>
      <c r="F35" s="1409"/>
      <c r="G35" s="1253"/>
      <c r="H35" s="1540"/>
      <c r="I35" s="1541"/>
      <c r="J35" s="1504"/>
      <c r="K35" s="1507"/>
      <c r="L35" s="672">
        <v>40976</v>
      </c>
      <c r="M35" s="801" t="s">
        <v>732</v>
      </c>
      <c r="N35" s="1502">
        <v>5576121382.04</v>
      </c>
      <c r="O35" s="1503"/>
      <c r="P35" s="671" t="s">
        <v>468</v>
      </c>
      <c r="Q35" s="1565"/>
      <c r="R35" s="1500"/>
    </row>
    <row r="36" spans="1:18" ht="18.75" customHeight="1">
      <c r="A36" s="1516"/>
      <c r="B36" s="1394"/>
      <c r="C36" s="1530"/>
      <c r="D36" s="1409"/>
      <c r="E36" s="1575"/>
      <c r="F36" s="1409"/>
      <c r="G36" s="1253"/>
      <c r="H36" s="1540"/>
      <c r="I36" s="1541"/>
      <c r="J36" s="1504"/>
      <c r="K36" s="1507"/>
      <c r="L36" s="672">
        <v>40983</v>
      </c>
      <c r="M36" s="801" t="s">
        <v>732</v>
      </c>
      <c r="N36" s="1502">
        <v>1521632095.9100001</v>
      </c>
      <c r="O36" s="1503"/>
      <c r="P36" s="671" t="s">
        <v>468</v>
      </c>
      <c r="Q36" s="1565"/>
      <c r="R36" s="1500"/>
    </row>
    <row r="37" spans="1:18" ht="18.75" customHeight="1">
      <c r="A37" s="1516"/>
      <c r="B37" s="1394"/>
      <c r="C37" s="1530"/>
      <c r="D37" s="1409"/>
      <c r="E37" s="1575"/>
      <c r="F37" s="1409"/>
      <c r="G37" s="1253"/>
      <c r="H37" s="1542"/>
      <c r="I37" s="1543"/>
      <c r="J37" s="1505"/>
      <c r="K37" s="1508"/>
      <c r="L37" s="672">
        <v>40990</v>
      </c>
      <c r="M37" s="801" t="s">
        <v>732</v>
      </c>
      <c r="N37" s="1502">
        <v>1493250339.48</v>
      </c>
      <c r="O37" s="1503"/>
      <c r="P37" s="671" t="s">
        <v>468</v>
      </c>
      <c r="Q37" s="1566"/>
      <c r="R37" s="1501"/>
    </row>
    <row r="38" spans="1:18" ht="18" customHeight="1">
      <c r="A38" s="1516"/>
      <c r="B38" s="1394"/>
      <c r="C38" s="1530"/>
      <c r="D38" s="1409"/>
      <c r="E38" s="1575"/>
      <c r="F38" s="1409"/>
      <c r="G38" s="1253"/>
      <c r="H38" s="1538" t="s">
        <v>733</v>
      </c>
      <c r="I38" s="1539"/>
      <c r="J38" s="1492">
        <v>3375328432.3499999</v>
      </c>
      <c r="K38" s="1506">
        <v>7</v>
      </c>
      <c r="L38" s="672">
        <v>40588</v>
      </c>
      <c r="M38" s="801" t="s">
        <v>732</v>
      </c>
      <c r="N38" s="1509">
        <v>2009932072.0599999</v>
      </c>
      <c r="O38" s="1509"/>
      <c r="P38" s="671" t="s">
        <v>468</v>
      </c>
      <c r="Q38" s="1564">
        <v>0</v>
      </c>
      <c r="R38" s="1478">
        <v>8</v>
      </c>
    </row>
    <row r="39" spans="1:18" ht="18" customHeight="1">
      <c r="A39" s="1516"/>
      <c r="B39" s="1394"/>
      <c r="C39" s="1530"/>
      <c r="D39" s="1409"/>
      <c r="E39" s="1575"/>
      <c r="F39" s="1409"/>
      <c r="G39" s="1253"/>
      <c r="H39" s="1540"/>
      <c r="I39" s="1541"/>
      <c r="J39" s="1504"/>
      <c r="K39" s="1507"/>
      <c r="L39" s="672">
        <v>40610</v>
      </c>
      <c r="M39" s="801" t="s">
        <v>732</v>
      </c>
      <c r="N39" s="1502">
        <v>1383888037.0499995</v>
      </c>
      <c r="O39" s="1503"/>
      <c r="P39" s="671" t="s">
        <v>468</v>
      </c>
      <c r="Q39" s="1565"/>
      <c r="R39" s="1500"/>
    </row>
    <row r="40" spans="1:18" ht="18" customHeight="1">
      <c r="A40" s="1516"/>
      <c r="B40" s="1394"/>
      <c r="C40" s="1530"/>
      <c r="D40" s="1399"/>
      <c r="E40" s="1576"/>
      <c r="F40" s="1399"/>
      <c r="G40" s="1254"/>
      <c r="H40" s="1542"/>
      <c r="I40" s="1543"/>
      <c r="J40" s="1505"/>
      <c r="K40" s="1508"/>
      <c r="L40" s="672">
        <v>40983</v>
      </c>
      <c r="M40" s="801" t="s">
        <v>732</v>
      </c>
      <c r="N40" s="1502">
        <v>44941843</v>
      </c>
      <c r="O40" s="1503"/>
      <c r="P40" s="671" t="s">
        <v>468</v>
      </c>
      <c r="Q40" s="1566"/>
      <c r="R40" s="1501"/>
    </row>
    <row r="41" spans="1:18" ht="18" customHeight="1">
      <c r="A41" s="1517"/>
      <c r="B41" s="1320"/>
      <c r="C41" s="1531"/>
      <c r="D41" s="1532" t="s">
        <v>708</v>
      </c>
      <c r="E41" s="1533"/>
      <c r="F41" s="1534" t="s">
        <v>470</v>
      </c>
      <c r="G41" s="1534"/>
      <c r="H41" s="1231" t="s">
        <v>31</v>
      </c>
      <c r="I41" s="1231"/>
      <c r="J41" s="1524">
        <v>167623733</v>
      </c>
      <c r="K41" s="1549"/>
      <c r="L41" s="1485">
        <v>40687</v>
      </c>
      <c r="M41" s="1479" t="s">
        <v>734</v>
      </c>
      <c r="N41" s="1480">
        <v>5800000000</v>
      </c>
      <c r="O41" s="1480"/>
      <c r="P41" s="1481" t="s">
        <v>470</v>
      </c>
      <c r="Q41" s="668">
        <v>1455037962</v>
      </c>
      <c r="R41" s="1477">
        <v>9</v>
      </c>
    </row>
    <row r="42" spans="1:18" ht="18" customHeight="1">
      <c r="A42" s="1515">
        <v>5</v>
      </c>
      <c r="B42" s="1319">
        <v>40557</v>
      </c>
      <c r="C42" s="1488" t="s">
        <v>735</v>
      </c>
      <c r="D42" s="1398" t="s">
        <v>708</v>
      </c>
      <c r="E42" s="1519"/>
      <c r="F42" s="1535"/>
      <c r="G42" s="1535"/>
      <c r="H42" s="1232"/>
      <c r="I42" s="1232"/>
      <c r="J42" s="1548"/>
      <c r="K42" s="1550"/>
      <c r="L42" s="1486"/>
      <c r="M42" s="1479"/>
      <c r="N42" s="1480"/>
      <c r="O42" s="1480"/>
      <c r="P42" s="1481"/>
      <c r="Q42" s="670">
        <v>0.77</v>
      </c>
      <c r="R42" s="1477"/>
    </row>
    <row r="43" spans="1:18" ht="18" customHeight="1">
      <c r="A43" s="1516"/>
      <c r="B43" s="1394"/>
      <c r="C43" s="1518"/>
      <c r="D43" s="1520"/>
      <c r="E43" s="1521"/>
      <c r="F43" s="1535"/>
      <c r="G43" s="1535"/>
      <c r="H43" s="1232"/>
      <c r="I43" s="1232"/>
      <c r="J43" s="1524">
        <v>924546133</v>
      </c>
      <c r="K43" s="1526"/>
      <c r="L43" s="1485">
        <v>40976</v>
      </c>
      <c r="M43" s="1479" t="s">
        <v>734</v>
      </c>
      <c r="N43" s="1480">
        <v>6000000008</v>
      </c>
      <c r="O43" s="1480"/>
      <c r="P43" s="1481" t="s">
        <v>470</v>
      </c>
      <c r="Q43" s="668">
        <v>1248141410</v>
      </c>
      <c r="R43" s="1477">
        <v>11</v>
      </c>
    </row>
    <row r="44" spans="1:18" ht="18" customHeight="1">
      <c r="A44" s="1516"/>
      <c r="B44" s="1394"/>
      <c r="C44" s="1518"/>
      <c r="D44" s="1520"/>
      <c r="E44" s="1521"/>
      <c r="F44" s="1535"/>
      <c r="G44" s="1535"/>
      <c r="H44" s="1232"/>
      <c r="I44" s="1232"/>
      <c r="J44" s="1525"/>
      <c r="K44" s="1526"/>
      <c r="L44" s="1486"/>
      <c r="M44" s="1479"/>
      <c r="N44" s="1480"/>
      <c r="O44" s="1480"/>
      <c r="P44" s="1481"/>
      <c r="Q44" s="670">
        <v>0.7</v>
      </c>
      <c r="R44" s="1477"/>
    </row>
    <row r="45" spans="1:18" ht="18" customHeight="1">
      <c r="A45" s="1516"/>
      <c r="B45" s="1394"/>
      <c r="C45" s="1518"/>
      <c r="D45" s="1520"/>
      <c r="E45" s="1521"/>
      <c r="F45" s="1535"/>
      <c r="G45" s="1535"/>
      <c r="H45" s="1232"/>
      <c r="I45" s="1232"/>
      <c r="J45" s="1525"/>
      <c r="K45" s="1526"/>
      <c r="L45" s="1485">
        <v>41035</v>
      </c>
      <c r="M45" s="1479" t="s">
        <v>734</v>
      </c>
      <c r="N45" s="1480">
        <v>4999999993</v>
      </c>
      <c r="O45" s="1480"/>
      <c r="P45" s="1481" t="s">
        <v>470</v>
      </c>
      <c r="Q45" s="668">
        <v>1084206984</v>
      </c>
      <c r="R45" s="1477">
        <v>12</v>
      </c>
    </row>
    <row r="46" spans="1:18" ht="18" customHeight="1">
      <c r="A46" s="1516"/>
      <c r="B46" s="1394"/>
      <c r="C46" s="1518"/>
      <c r="D46" s="1520"/>
      <c r="E46" s="1521"/>
      <c r="F46" s="1535"/>
      <c r="G46" s="1535"/>
      <c r="H46" s="1232"/>
      <c r="I46" s="1232"/>
      <c r="J46" s="1525"/>
      <c r="K46" s="1526"/>
      <c r="L46" s="1486"/>
      <c r="M46" s="1479"/>
      <c r="N46" s="1480"/>
      <c r="O46" s="1480"/>
      <c r="P46" s="1481"/>
      <c r="Q46" s="670">
        <v>0.63</v>
      </c>
      <c r="R46" s="1477"/>
    </row>
    <row r="47" spans="1:18" ht="18" customHeight="1">
      <c r="A47" s="1516"/>
      <c r="B47" s="1394"/>
      <c r="C47" s="1518"/>
      <c r="D47" s="1520"/>
      <c r="E47" s="1521"/>
      <c r="F47" s="1535"/>
      <c r="G47" s="1535"/>
      <c r="H47" s="1232"/>
      <c r="I47" s="1232"/>
      <c r="J47" s="1525"/>
      <c r="K47" s="1526"/>
      <c r="L47" s="1485">
        <v>41036</v>
      </c>
      <c r="M47" s="1479" t="s">
        <v>734</v>
      </c>
      <c r="N47" s="1480">
        <v>749999971.5</v>
      </c>
      <c r="O47" s="1480"/>
      <c r="P47" s="1481" t="s">
        <v>470</v>
      </c>
      <c r="Q47" s="668">
        <v>1059616821</v>
      </c>
      <c r="R47" s="1477">
        <v>12</v>
      </c>
    </row>
    <row r="48" spans="1:18" ht="18" customHeight="1">
      <c r="A48" s="1516"/>
      <c r="B48" s="1394"/>
      <c r="C48" s="1518"/>
      <c r="D48" s="1520"/>
      <c r="E48" s="1521"/>
      <c r="F48" s="1535"/>
      <c r="G48" s="1535"/>
      <c r="H48" s="1232"/>
      <c r="I48" s="1232"/>
      <c r="J48" s="1525"/>
      <c r="K48" s="1526"/>
      <c r="L48" s="1485"/>
      <c r="M48" s="1479"/>
      <c r="N48" s="1480"/>
      <c r="O48" s="1480"/>
      <c r="P48" s="1481"/>
      <c r="Q48" s="670">
        <v>0.61</v>
      </c>
      <c r="R48" s="1477"/>
    </row>
    <row r="49" spans="1:18" ht="18" customHeight="1">
      <c r="A49" s="1517"/>
      <c r="B49" s="1320"/>
      <c r="C49" s="1499"/>
      <c r="D49" s="1522"/>
      <c r="E49" s="1523"/>
      <c r="F49" s="1535"/>
      <c r="G49" s="1535"/>
      <c r="H49" s="1232"/>
      <c r="I49" s="1232"/>
      <c r="J49" s="1525"/>
      <c r="K49" s="1526"/>
      <c r="L49" s="1485">
        <v>41124</v>
      </c>
      <c r="M49" s="1479" t="s">
        <v>734</v>
      </c>
      <c r="N49" s="1480">
        <v>4999999993</v>
      </c>
      <c r="O49" s="1480"/>
      <c r="P49" s="1481" t="s">
        <v>470</v>
      </c>
      <c r="Q49" s="668">
        <v>895682395</v>
      </c>
      <c r="R49" s="1477">
        <v>13</v>
      </c>
    </row>
    <row r="50" spans="1:18" ht="18" customHeight="1">
      <c r="A50" s="1515">
        <v>6</v>
      </c>
      <c r="B50" s="1496">
        <v>40557</v>
      </c>
      <c r="C50" s="1534" t="s">
        <v>736</v>
      </c>
      <c r="D50" s="1534" t="s">
        <v>737</v>
      </c>
      <c r="E50" s="1534"/>
      <c r="F50" s="1535"/>
      <c r="G50" s="1535"/>
      <c r="H50" s="1232"/>
      <c r="I50" s="1232"/>
      <c r="J50" s="1553">
        <v>562868096</v>
      </c>
      <c r="K50" s="1556"/>
      <c r="L50" s="1490"/>
      <c r="M50" s="1479"/>
      <c r="N50" s="1480"/>
      <c r="O50" s="1480"/>
      <c r="P50" s="1481"/>
      <c r="Q50" s="670">
        <v>0.55000000000000004</v>
      </c>
      <c r="R50" s="1477"/>
    </row>
    <row r="51" spans="1:18" ht="18" customHeight="1">
      <c r="A51" s="1516"/>
      <c r="B51" s="1551"/>
      <c r="C51" s="1535"/>
      <c r="D51" s="1535"/>
      <c r="E51" s="1535"/>
      <c r="F51" s="1535"/>
      <c r="G51" s="1535"/>
      <c r="H51" s="1232"/>
      <c r="I51" s="1232"/>
      <c r="J51" s="1554"/>
      <c r="K51" s="1557"/>
      <c r="L51" s="1496">
        <v>41127</v>
      </c>
      <c r="M51" s="1488" t="s">
        <v>734</v>
      </c>
      <c r="N51" s="1510">
        <v>750000002</v>
      </c>
      <c r="O51" s="1511"/>
      <c r="P51" s="1494" t="s">
        <v>470</v>
      </c>
      <c r="Q51" s="668">
        <v>871092231</v>
      </c>
      <c r="R51" s="1478">
        <v>13</v>
      </c>
    </row>
    <row r="52" spans="1:18" ht="18" customHeight="1">
      <c r="A52" s="1516"/>
      <c r="B52" s="1551"/>
      <c r="C52" s="1535"/>
      <c r="D52" s="1535"/>
      <c r="E52" s="1535"/>
      <c r="F52" s="1535"/>
      <c r="G52" s="1535"/>
      <c r="H52" s="1232"/>
      <c r="I52" s="1232"/>
      <c r="J52" s="1554"/>
      <c r="K52" s="1557"/>
      <c r="L52" s="1497"/>
      <c r="M52" s="1499"/>
      <c r="N52" s="1512"/>
      <c r="O52" s="1513"/>
      <c r="P52" s="1514"/>
      <c r="Q52" s="669">
        <v>0.53</v>
      </c>
      <c r="R52" s="1501"/>
    </row>
    <row r="53" spans="1:18" ht="18" customHeight="1">
      <c r="A53" s="1516"/>
      <c r="B53" s="1551"/>
      <c r="C53" s="1535"/>
      <c r="D53" s="1535"/>
      <c r="E53" s="1535"/>
      <c r="F53" s="1535"/>
      <c r="G53" s="1535"/>
      <c r="H53" s="1232"/>
      <c r="I53" s="1232"/>
      <c r="J53" s="1554"/>
      <c r="K53" s="1557"/>
      <c r="L53" s="1490">
        <v>41162</v>
      </c>
      <c r="M53" s="1479" t="s">
        <v>734</v>
      </c>
      <c r="N53" s="1480">
        <v>17999999972.5</v>
      </c>
      <c r="O53" s="1480"/>
      <c r="P53" s="1481" t="s">
        <v>470</v>
      </c>
      <c r="Q53" s="668">
        <v>317246078</v>
      </c>
      <c r="R53" s="1477">
        <v>14</v>
      </c>
    </row>
    <row r="54" spans="1:18" ht="18" customHeight="1">
      <c r="A54" s="1516"/>
      <c r="B54" s="1551"/>
      <c r="C54" s="1535"/>
      <c r="D54" s="1535"/>
      <c r="E54" s="1535"/>
      <c r="F54" s="1535"/>
      <c r="G54" s="1535"/>
      <c r="H54" s="1232"/>
      <c r="I54" s="1232"/>
      <c r="J54" s="1554"/>
      <c r="K54" s="1557"/>
      <c r="L54" s="1491"/>
      <c r="M54" s="1479"/>
      <c r="N54" s="1480"/>
      <c r="O54" s="1480"/>
      <c r="P54" s="1481"/>
      <c r="Q54" s="670">
        <v>0.215</v>
      </c>
      <c r="R54" s="1477"/>
    </row>
    <row r="55" spans="1:18" ht="18" customHeight="1">
      <c r="A55" s="1516"/>
      <c r="B55" s="1551"/>
      <c r="C55" s="1535"/>
      <c r="D55" s="1535"/>
      <c r="E55" s="1535"/>
      <c r="F55" s="1535"/>
      <c r="G55" s="1535"/>
      <c r="H55" s="1232"/>
      <c r="I55" s="1232"/>
      <c r="J55" s="1554"/>
      <c r="K55" s="1557"/>
      <c r="L55" s="1490">
        <v>41163</v>
      </c>
      <c r="M55" s="1479" t="s">
        <v>734</v>
      </c>
      <c r="N55" s="1480">
        <v>2699999965</v>
      </c>
      <c r="O55" s="1480"/>
      <c r="P55" s="1481" t="s">
        <v>470</v>
      </c>
      <c r="Q55" s="668">
        <v>234169156</v>
      </c>
      <c r="R55" s="1477">
        <v>14</v>
      </c>
    </row>
    <row r="56" spans="1:18" ht="18" customHeight="1">
      <c r="A56" s="1516"/>
      <c r="B56" s="1551"/>
      <c r="C56" s="1535"/>
      <c r="D56" s="1535"/>
      <c r="E56" s="1535"/>
      <c r="F56" s="1535"/>
      <c r="G56" s="1535"/>
      <c r="H56" s="1232"/>
      <c r="I56" s="1232"/>
      <c r="J56" s="1554"/>
      <c r="K56" s="1557"/>
      <c r="L56" s="1498"/>
      <c r="M56" s="1488"/>
      <c r="N56" s="1492"/>
      <c r="O56" s="1492"/>
      <c r="P56" s="1494"/>
      <c r="Q56" s="669">
        <v>0.159</v>
      </c>
      <c r="R56" s="1478"/>
    </row>
    <row r="57" spans="1:18" ht="18" customHeight="1">
      <c r="A57" s="1516"/>
      <c r="B57" s="1551"/>
      <c r="C57" s="1535"/>
      <c r="D57" s="1535"/>
      <c r="E57" s="1535"/>
      <c r="F57" s="1535"/>
      <c r="G57" s="1535"/>
      <c r="H57" s="1232"/>
      <c r="I57" s="1232"/>
      <c r="J57" s="1554"/>
      <c r="K57" s="1557"/>
      <c r="L57" s="1485">
        <v>41257</v>
      </c>
      <c r="M57" s="1488" t="s">
        <v>649</v>
      </c>
      <c r="N57" s="1492">
        <v>7610497570</v>
      </c>
      <c r="O57" s="1492"/>
      <c r="P57" s="1494" t="s">
        <v>470</v>
      </c>
      <c r="Q57" s="668">
        <v>234169156</v>
      </c>
      <c r="R57" s="1478">
        <v>15</v>
      </c>
    </row>
    <row r="58" spans="1:18" ht="18" customHeight="1" thickBot="1">
      <c r="A58" s="1517"/>
      <c r="B58" s="1552"/>
      <c r="C58" s="1536"/>
      <c r="D58" s="1536"/>
      <c r="E58" s="1536"/>
      <c r="F58" s="1536"/>
      <c r="G58" s="1536"/>
      <c r="H58" s="1537"/>
      <c r="I58" s="1537"/>
      <c r="J58" s="1555"/>
      <c r="K58" s="1558"/>
      <c r="L58" s="1487"/>
      <c r="M58" s="1489"/>
      <c r="N58" s="1493"/>
      <c r="O58" s="1493"/>
      <c r="P58" s="1495"/>
      <c r="Q58" s="667">
        <v>0</v>
      </c>
      <c r="R58" s="1482"/>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484" t="s">
        <v>738</v>
      </c>
      <c r="B61" s="1484"/>
      <c r="C61" s="1484"/>
      <c r="D61" s="1484"/>
      <c r="E61" s="1484"/>
      <c r="F61" s="1484"/>
      <c r="G61" s="1484"/>
      <c r="H61" s="1484"/>
      <c r="I61" s="1484"/>
      <c r="J61" s="1484"/>
      <c r="K61" s="1484"/>
      <c r="L61" s="1484"/>
      <c r="M61" s="1484"/>
      <c r="N61" s="1484"/>
      <c r="O61" s="1484"/>
      <c r="P61" s="1484"/>
      <c r="Q61" s="1484"/>
      <c r="R61" s="1484"/>
    </row>
    <row r="62" spans="1:18">
      <c r="A62" s="1484"/>
      <c r="B62" s="1484"/>
      <c r="C62" s="1484"/>
      <c r="D62" s="1484"/>
      <c r="E62" s="1484"/>
      <c r="F62" s="1484"/>
      <c r="G62" s="1484"/>
      <c r="H62" s="1484"/>
      <c r="I62" s="1484"/>
      <c r="J62" s="1484"/>
      <c r="K62" s="1484"/>
      <c r="L62" s="1484"/>
      <c r="M62" s="1484"/>
      <c r="N62" s="1484"/>
      <c r="O62" s="1484"/>
      <c r="P62" s="1484"/>
      <c r="Q62" s="1484"/>
      <c r="R62" s="1484"/>
    </row>
    <row r="63" spans="1:18" ht="14.25" customHeight="1">
      <c r="A63" s="1484" t="s">
        <v>739</v>
      </c>
      <c r="B63" s="1484"/>
      <c r="C63" s="1484"/>
      <c r="D63" s="1484"/>
      <c r="E63" s="1484"/>
      <c r="F63" s="1484"/>
      <c r="G63" s="1484"/>
      <c r="H63" s="1484"/>
      <c r="I63" s="1484"/>
      <c r="J63" s="1484"/>
      <c r="K63" s="1484"/>
      <c r="L63" s="1484"/>
      <c r="M63" s="1484"/>
      <c r="N63" s="1484"/>
      <c r="O63" s="1484"/>
      <c r="P63" s="1484"/>
      <c r="Q63" s="1484"/>
      <c r="R63" s="1484"/>
    </row>
    <row r="64" spans="1:18" ht="14.25" customHeight="1">
      <c r="A64" s="1484" t="s">
        <v>740</v>
      </c>
      <c r="B64" s="1484"/>
      <c r="C64" s="1484"/>
      <c r="D64" s="1484"/>
      <c r="E64" s="1484"/>
      <c r="F64" s="1484"/>
      <c r="G64" s="1484"/>
      <c r="H64" s="1484"/>
      <c r="I64" s="1484"/>
      <c r="J64" s="1484"/>
      <c r="K64" s="1484"/>
      <c r="L64" s="1484"/>
      <c r="M64" s="1484"/>
      <c r="N64" s="1484"/>
      <c r="O64" s="1484"/>
      <c r="P64" s="1484"/>
      <c r="Q64" s="1484"/>
      <c r="R64" s="1484"/>
    </row>
    <row r="65" spans="1:18">
      <c r="A65" s="1484"/>
      <c r="B65" s="1484"/>
      <c r="C65" s="1484"/>
      <c r="D65" s="1484"/>
      <c r="E65" s="1484"/>
      <c r="F65" s="1484"/>
      <c r="G65" s="1484"/>
      <c r="H65" s="1484"/>
      <c r="I65" s="1484"/>
      <c r="J65" s="1484"/>
      <c r="K65" s="1484"/>
      <c r="L65" s="1484"/>
      <c r="M65" s="1484"/>
      <c r="N65" s="1484"/>
      <c r="O65" s="1484"/>
      <c r="P65" s="1484"/>
      <c r="Q65" s="1484"/>
      <c r="R65" s="1484"/>
    </row>
    <row r="66" spans="1:18">
      <c r="A66" s="1484" t="s">
        <v>741</v>
      </c>
      <c r="B66" s="1484"/>
      <c r="C66" s="1484"/>
      <c r="D66" s="1484"/>
      <c r="E66" s="1484"/>
      <c r="F66" s="1484"/>
      <c r="G66" s="1484"/>
      <c r="H66" s="1484"/>
      <c r="I66" s="1484"/>
      <c r="J66" s="1484"/>
      <c r="K66" s="1484"/>
      <c r="L66" s="1484"/>
      <c r="M66" s="1484"/>
      <c r="N66" s="1484"/>
      <c r="O66" s="1484"/>
      <c r="P66" s="1484"/>
      <c r="Q66" s="1484"/>
      <c r="R66" s="1484"/>
    </row>
    <row r="67" spans="1:18">
      <c r="A67" s="1484" t="s">
        <v>742</v>
      </c>
      <c r="B67" s="1484"/>
      <c r="C67" s="1484"/>
      <c r="D67" s="1484"/>
      <c r="E67" s="1484"/>
      <c r="F67" s="1484"/>
      <c r="G67" s="1484"/>
      <c r="H67" s="1484"/>
      <c r="I67" s="1484"/>
      <c r="J67" s="1484"/>
      <c r="K67" s="1484"/>
      <c r="L67" s="1484"/>
      <c r="M67" s="1484"/>
      <c r="N67" s="1484"/>
      <c r="O67" s="1484"/>
      <c r="P67" s="1484"/>
      <c r="Q67" s="1484"/>
      <c r="R67" s="1484"/>
    </row>
    <row r="68" spans="1:18">
      <c r="A68" s="1483" t="s">
        <v>743</v>
      </c>
      <c r="B68" s="1483"/>
      <c r="C68" s="1483"/>
      <c r="D68" s="1483"/>
      <c r="E68" s="1483"/>
      <c r="F68" s="1483"/>
      <c r="G68" s="1483"/>
      <c r="H68" s="1483"/>
      <c r="I68" s="1483"/>
      <c r="J68" s="1483"/>
      <c r="K68" s="1483"/>
      <c r="L68" s="1483"/>
      <c r="M68" s="1483"/>
      <c r="N68" s="1483"/>
      <c r="O68" s="1483"/>
      <c r="P68" s="1483"/>
      <c r="Q68" s="1483"/>
      <c r="R68" s="1483"/>
    </row>
    <row r="69" spans="1:18">
      <c r="A69" s="1483" t="s">
        <v>744</v>
      </c>
      <c r="B69" s="1483"/>
      <c r="C69" s="1483"/>
      <c r="D69" s="1483"/>
      <c r="E69" s="1483"/>
      <c r="F69" s="1483"/>
      <c r="G69" s="1483"/>
      <c r="H69" s="1483"/>
      <c r="I69" s="1483"/>
      <c r="J69" s="1483"/>
      <c r="K69" s="1483"/>
      <c r="L69" s="1483"/>
      <c r="M69" s="1483"/>
      <c r="N69" s="1483"/>
      <c r="O69" s="1483"/>
      <c r="P69" s="1483"/>
      <c r="Q69" s="1483"/>
      <c r="R69" s="1483"/>
    </row>
    <row r="70" spans="1:18" ht="14.25" customHeight="1">
      <c r="A70" s="1230" t="s">
        <v>745</v>
      </c>
      <c r="B70" s="1230"/>
      <c r="C70" s="1230"/>
      <c r="D70" s="1230"/>
      <c r="E70" s="1230"/>
      <c r="F70" s="1230"/>
      <c r="G70" s="1230"/>
      <c r="H70" s="1230"/>
      <c r="I70" s="1230"/>
      <c r="J70" s="1230"/>
      <c r="K70" s="1230"/>
      <c r="L70" s="1230"/>
      <c r="M70" s="1230"/>
      <c r="N70" s="1230"/>
      <c r="O70" s="1230"/>
      <c r="P70" s="1230"/>
      <c r="Q70" s="1230"/>
      <c r="R70" s="1230"/>
    </row>
    <row r="71" spans="1:18" ht="14.25" customHeight="1">
      <c r="A71" s="1483" t="s">
        <v>746</v>
      </c>
      <c r="B71" s="1483"/>
      <c r="C71" s="1483"/>
      <c r="D71" s="1483"/>
      <c r="E71" s="1483"/>
      <c r="F71" s="1483"/>
      <c r="G71" s="1483"/>
      <c r="H71" s="1483"/>
      <c r="I71" s="1483"/>
      <c r="J71" s="1483"/>
      <c r="K71" s="1483"/>
      <c r="L71" s="1483"/>
      <c r="M71" s="1483"/>
      <c r="N71" s="1483"/>
      <c r="O71" s="1483"/>
      <c r="P71" s="1483"/>
      <c r="Q71" s="1483"/>
      <c r="R71" s="1483"/>
    </row>
    <row r="72" spans="1:18" ht="15" customHeight="1">
      <c r="A72" s="1483" t="s">
        <v>747</v>
      </c>
      <c r="B72" s="1483"/>
      <c r="C72" s="1483"/>
      <c r="D72" s="1483"/>
      <c r="E72" s="1483"/>
      <c r="F72" s="1483"/>
      <c r="G72" s="1483"/>
      <c r="H72" s="1483"/>
      <c r="I72" s="1483"/>
      <c r="J72" s="1483"/>
      <c r="K72" s="1483"/>
      <c r="L72" s="1483"/>
      <c r="M72" s="1483"/>
      <c r="N72" s="1483"/>
      <c r="O72" s="1483"/>
      <c r="P72" s="1483"/>
      <c r="Q72" s="1483"/>
      <c r="R72" s="1483"/>
    </row>
    <row r="73" spans="1:18" ht="15" customHeight="1">
      <c r="A73" s="1483" t="s">
        <v>748</v>
      </c>
      <c r="B73" s="1483"/>
      <c r="C73" s="1483"/>
      <c r="D73" s="1483"/>
      <c r="E73" s="1483"/>
      <c r="F73" s="1483"/>
      <c r="G73" s="1483"/>
      <c r="H73" s="1483"/>
      <c r="I73" s="1483"/>
      <c r="J73" s="1483"/>
      <c r="K73" s="1483"/>
      <c r="L73" s="1483"/>
      <c r="M73" s="1483"/>
      <c r="N73" s="1483"/>
      <c r="O73" s="1483"/>
      <c r="P73" s="1483"/>
      <c r="Q73" s="1483"/>
      <c r="R73" s="1483"/>
    </row>
    <row r="74" spans="1:18">
      <c r="A74" s="1197" t="s">
        <v>749</v>
      </c>
      <c r="B74" s="1197"/>
      <c r="C74" s="1197"/>
      <c r="D74" s="1197"/>
      <c r="E74" s="1197"/>
      <c r="F74" s="1197"/>
      <c r="G74" s="1197"/>
      <c r="H74" s="1197"/>
      <c r="I74" s="1197"/>
      <c r="J74" s="1197"/>
      <c r="K74" s="1197"/>
      <c r="L74" s="1197"/>
      <c r="M74" s="1197"/>
      <c r="N74" s="1197"/>
      <c r="O74" s="1197"/>
      <c r="P74" s="1197"/>
      <c r="Q74" s="1197"/>
      <c r="R74" s="119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5"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9" t="s">
        <v>750</v>
      </c>
      <c r="B1" s="1649"/>
      <c r="C1" s="1649"/>
      <c r="D1" s="1649"/>
      <c r="E1" s="1649"/>
      <c r="F1" s="1649"/>
      <c r="G1" s="1649"/>
      <c r="H1" s="1649"/>
      <c r="I1" s="1649"/>
      <c r="J1" s="1649"/>
      <c r="K1" s="1649"/>
      <c r="L1" s="1649"/>
      <c r="M1" s="1649"/>
      <c r="N1" s="1649"/>
      <c r="O1" s="1649"/>
      <c r="P1" s="528"/>
      <c r="Q1" s="320"/>
      <c r="R1" s="320"/>
      <c r="S1" s="320"/>
    </row>
    <row r="2" spans="1:19" ht="18" customHeight="1">
      <c r="A2" s="1649" t="s">
        <v>751</v>
      </c>
      <c r="B2" s="1649"/>
      <c r="C2" s="1649"/>
      <c r="D2" s="1649"/>
      <c r="E2" s="1649"/>
      <c r="F2" s="1649"/>
      <c r="G2" s="1649"/>
      <c r="H2" s="1649"/>
      <c r="I2" s="1649"/>
      <c r="J2" s="1649"/>
      <c r="K2" s="1649"/>
      <c r="L2" s="1649"/>
      <c r="M2" s="1649"/>
      <c r="N2" s="1649"/>
      <c r="O2" s="1649"/>
      <c r="P2" s="528"/>
      <c r="Q2" s="320"/>
      <c r="R2" s="320"/>
      <c r="S2" s="320"/>
    </row>
    <row r="3" spans="1:19" ht="15.75" thickBot="1">
      <c r="B3" s="321"/>
      <c r="C3" s="321"/>
      <c r="D3" s="321"/>
      <c r="E3" s="321"/>
      <c r="F3" s="322"/>
      <c r="G3" s="321"/>
      <c r="H3" s="321"/>
      <c r="I3" s="323"/>
      <c r="J3" s="323"/>
    </row>
    <row r="4" spans="1:19" ht="17.25">
      <c r="A4" s="1188" t="s">
        <v>0</v>
      </c>
      <c r="B4" s="1172" t="s">
        <v>1</v>
      </c>
      <c r="C4" s="1153" t="s">
        <v>453</v>
      </c>
      <c r="D4" s="1154"/>
      <c r="E4" s="1155"/>
      <c r="F4" s="1172" t="s">
        <v>452</v>
      </c>
      <c r="G4" s="1652" t="s">
        <v>598</v>
      </c>
      <c r="H4" s="1156" t="s">
        <v>599</v>
      </c>
      <c r="I4" s="1655" t="s">
        <v>455</v>
      </c>
      <c r="J4" s="1656"/>
      <c r="K4" s="1569" t="s">
        <v>752</v>
      </c>
      <c r="L4" s="1154"/>
      <c r="M4" s="1569"/>
      <c r="N4" s="1645" t="s">
        <v>753</v>
      </c>
      <c r="O4" s="1155" t="s">
        <v>754</v>
      </c>
      <c r="P4" s="1154"/>
      <c r="Q4" s="1570"/>
    </row>
    <row r="5" spans="1:19" ht="15">
      <c r="A5" s="1650"/>
      <c r="B5" s="1651"/>
      <c r="C5" s="324" t="s">
        <v>602</v>
      </c>
      <c r="D5" s="324" t="s">
        <v>296</v>
      </c>
      <c r="E5" s="324" t="s">
        <v>297</v>
      </c>
      <c r="F5" s="1651"/>
      <c r="G5" s="1653"/>
      <c r="H5" s="1654"/>
      <c r="I5" s="1657"/>
      <c r="J5" s="1658"/>
      <c r="K5" s="1647" t="s">
        <v>1</v>
      </c>
      <c r="L5" s="1648"/>
      <c r="M5" s="700" t="s">
        <v>301</v>
      </c>
      <c r="N5" s="1646"/>
      <c r="O5" s="699" t="s">
        <v>1</v>
      </c>
      <c r="P5" s="699" t="s">
        <v>459</v>
      </c>
      <c r="Q5" s="698" t="s">
        <v>301</v>
      </c>
    </row>
    <row r="6" spans="1:19" ht="16.5" customHeight="1">
      <c r="A6" s="1629">
        <v>1</v>
      </c>
      <c r="B6" s="1319">
        <v>39875</v>
      </c>
      <c r="C6" s="1238" t="s">
        <v>755</v>
      </c>
      <c r="D6" s="1534" t="s">
        <v>607</v>
      </c>
      <c r="E6" s="1534" t="s">
        <v>289</v>
      </c>
      <c r="F6" s="1238" t="s">
        <v>466</v>
      </c>
      <c r="G6" s="1238" t="s">
        <v>492</v>
      </c>
      <c r="H6" s="1247">
        <v>20000000000</v>
      </c>
      <c r="I6" s="1622" t="s">
        <v>470</v>
      </c>
      <c r="J6" s="1622"/>
      <c r="K6" s="697">
        <v>40378</v>
      </c>
      <c r="L6" s="696">
        <v>2</v>
      </c>
      <c r="M6" s="629">
        <v>4300000000</v>
      </c>
      <c r="N6" s="1625">
        <v>100000000</v>
      </c>
      <c r="O6" s="1628">
        <v>41311</v>
      </c>
      <c r="P6" s="1628" t="s">
        <v>756</v>
      </c>
      <c r="Q6" s="1633">
        <v>100000000</v>
      </c>
    </row>
    <row r="7" spans="1:19" ht="16.5" customHeight="1">
      <c r="A7" s="1630"/>
      <c r="B7" s="1394"/>
      <c r="C7" s="1239"/>
      <c r="D7" s="1535"/>
      <c r="E7" s="1535"/>
      <c r="F7" s="1239"/>
      <c r="G7" s="1239"/>
      <c r="H7" s="1248"/>
      <c r="I7" s="1623"/>
      <c r="J7" s="1623"/>
      <c r="K7" s="1490">
        <v>41088</v>
      </c>
      <c r="L7" s="1634">
        <v>3</v>
      </c>
      <c r="M7" s="1635">
        <v>1400000000</v>
      </c>
      <c r="N7" s="1626"/>
      <c r="O7" s="1628"/>
      <c r="P7" s="1628"/>
      <c r="Q7" s="1633"/>
    </row>
    <row r="8" spans="1:19" ht="14.25" customHeight="1">
      <c r="A8" s="1630"/>
      <c r="B8" s="1394"/>
      <c r="C8" s="1239"/>
      <c r="D8" s="1535"/>
      <c r="E8" s="1535"/>
      <c r="F8" s="1239"/>
      <c r="G8" s="1239"/>
      <c r="H8" s="1248"/>
      <c r="I8" s="1623"/>
      <c r="J8" s="1623"/>
      <c r="K8" s="1490"/>
      <c r="L8" s="1634"/>
      <c r="M8" s="1635"/>
      <c r="N8" s="1626"/>
      <c r="O8" s="581">
        <v>41311</v>
      </c>
      <c r="P8" s="638" t="s">
        <v>757</v>
      </c>
      <c r="Q8" s="695">
        <v>212829609.62</v>
      </c>
    </row>
    <row r="9" spans="1:19" ht="14.25" customHeight="1">
      <c r="A9" s="1630"/>
      <c r="B9" s="1394"/>
      <c r="C9" s="1239"/>
      <c r="D9" s="1535"/>
      <c r="E9" s="1535"/>
      <c r="F9" s="1239"/>
      <c r="G9" s="1239"/>
      <c r="H9" s="1248"/>
      <c r="I9" s="1623"/>
      <c r="J9" s="1623"/>
      <c r="K9" s="1636">
        <v>41289</v>
      </c>
      <c r="L9" s="1639">
        <v>4</v>
      </c>
      <c r="M9" s="1642">
        <v>100000000</v>
      </c>
      <c r="N9" s="1626"/>
      <c r="O9" s="581">
        <v>41339</v>
      </c>
      <c r="P9" s="638" t="s">
        <v>757</v>
      </c>
      <c r="Q9" s="695">
        <v>97594053.450000003</v>
      </c>
    </row>
    <row r="10" spans="1:19" ht="15" customHeight="1">
      <c r="A10" s="1630"/>
      <c r="B10" s="1394"/>
      <c r="C10" s="1239"/>
      <c r="D10" s="1535"/>
      <c r="E10" s="1535"/>
      <c r="F10" s="1239"/>
      <c r="G10" s="1239"/>
      <c r="H10" s="1248"/>
      <c r="I10" s="1623"/>
      <c r="J10" s="1623"/>
      <c r="K10" s="1637"/>
      <c r="L10" s="1640"/>
      <c r="M10" s="1643"/>
      <c r="N10" s="1626"/>
      <c r="O10" s="520">
        <v>41368</v>
      </c>
      <c r="P10" s="693" t="s">
        <v>757</v>
      </c>
      <c r="Q10" s="325">
        <v>6069968.46</v>
      </c>
    </row>
    <row r="11" spans="1:19" ht="15" customHeight="1">
      <c r="A11" s="1630"/>
      <c r="B11" s="1394"/>
      <c r="C11" s="1239"/>
      <c r="D11" s="1535"/>
      <c r="E11" s="1535"/>
      <c r="F11" s="1239"/>
      <c r="G11" s="1239"/>
      <c r="H11" s="1248"/>
      <c r="I11" s="1623"/>
      <c r="J11" s="1623"/>
      <c r="K11" s="1637"/>
      <c r="L11" s="1640"/>
      <c r="M11" s="1643"/>
      <c r="N11" s="1626"/>
      <c r="O11" s="581">
        <v>41400</v>
      </c>
      <c r="P11" s="638" t="s">
        <v>757</v>
      </c>
      <c r="Q11" s="695">
        <v>4419258.7300000004</v>
      </c>
    </row>
    <row r="12" spans="1:19" ht="15" customHeight="1">
      <c r="A12" s="1630"/>
      <c r="B12" s="1394"/>
      <c r="C12" s="1239"/>
      <c r="D12" s="1535"/>
      <c r="E12" s="1535"/>
      <c r="F12" s="1239"/>
      <c r="G12" s="1239"/>
      <c r="H12" s="1248"/>
      <c r="I12" s="1623"/>
      <c r="J12" s="1623"/>
      <c r="K12" s="1637"/>
      <c r="L12" s="1640"/>
      <c r="M12" s="1643"/>
      <c r="N12" s="1626"/>
      <c r="O12" s="581">
        <v>41431</v>
      </c>
      <c r="P12" s="638" t="s">
        <v>757</v>
      </c>
      <c r="Q12" s="695">
        <v>96496771.870000005</v>
      </c>
    </row>
    <row r="13" spans="1:19" ht="15" customHeight="1">
      <c r="A13" s="1630"/>
      <c r="B13" s="1394"/>
      <c r="C13" s="1239"/>
      <c r="D13" s="1535"/>
      <c r="E13" s="1535"/>
      <c r="F13" s="1239"/>
      <c r="G13" s="1239"/>
      <c r="H13" s="1248"/>
      <c r="I13" s="1623"/>
      <c r="J13" s="1623"/>
      <c r="K13" s="1637"/>
      <c r="L13" s="1640"/>
      <c r="M13" s="1643"/>
      <c r="N13" s="1626"/>
      <c r="O13" s="581">
        <v>41460</v>
      </c>
      <c r="P13" s="638" t="s">
        <v>757</v>
      </c>
      <c r="Q13" s="695">
        <v>11799669.859999999</v>
      </c>
    </row>
    <row r="14" spans="1:19" ht="15" customHeight="1">
      <c r="A14" s="1630"/>
      <c r="B14" s="1394"/>
      <c r="C14" s="1239"/>
      <c r="D14" s="1535"/>
      <c r="E14" s="1535"/>
      <c r="F14" s="1239"/>
      <c r="G14" s="1239"/>
      <c r="H14" s="1248"/>
      <c r="I14" s="1623"/>
      <c r="J14" s="1623"/>
      <c r="K14" s="1637"/>
      <c r="L14" s="1640"/>
      <c r="M14" s="1643"/>
      <c r="N14" s="1626"/>
      <c r="O14" s="581">
        <v>41492</v>
      </c>
      <c r="P14" s="638" t="s">
        <v>757</v>
      </c>
      <c r="Q14" s="694">
        <v>66072964.93</v>
      </c>
    </row>
    <row r="15" spans="1:19" ht="15" customHeight="1">
      <c r="A15" s="1630"/>
      <c r="B15" s="1394"/>
      <c r="C15" s="1239"/>
      <c r="D15" s="1535"/>
      <c r="E15" s="1535"/>
      <c r="F15" s="1239"/>
      <c r="G15" s="1239"/>
      <c r="H15" s="1248"/>
      <c r="I15" s="1623"/>
      <c r="J15" s="1623"/>
      <c r="K15" s="1637"/>
      <c r="L15" s="1640"/>
      <c r="M15" s="1643"/>
      <c r="N15" s="1626"/>
      <c r="O15" s="520">
        <v>41523</v>
      </c>
      <c r="P15" s="521" t="s">
        <v>757</v>
      </c>
      <c r="Q15" s="325">
        <v>74797684.469999999</v>
      </c>
    </row>
    <row r="16" spans="1:19" ht="15" customHeight="1">
      <c r="A16" s="1630"/>
      <c r="B16" s="1394"/>
      <c r="C16" s="1239"/>
      <c r="D16" s="1535"/>
      <c r="E16" s="1535"/>
      <c r="F16" s="1239"/>
      <c r="G16" s="1239"/>
      <c r="H16" s="1248"/>
      <c r="I16" s="1623"/>
      <c r="J16" s="1623"/>
      <c r="K16" s="1637"/>
      <c r="L16" s="1640"/>
      <c r="M16" s="1643"/>
      <c r="N16" s="1626"/>
      <c r="O16" s="581">
        <v>41551</v>
      </c>
      <c r="P16" s="638" t="s">
        <v>757</v>
      </c>
      <c r="Q16" s="694">
        <v>1114074.03</v>
      </c>
    </row>
    <row r="17" spans="1:17" ht="15" customHeight="1">
      <c r="A17" s="1630"/>
      <c r="B17" s="1394"/>
      <c r="C17" s="1239"/>
      <c r="D17" s="1535"/>
      <c r="E17" s="1535"/>
      <c r="F17" s="1239"/>
      <c r="G17" s="1239"/>
      <c r="H17" s="1248"/>
      <c r="I17" s="1623"/>
      <c r="J17" s="1623"/>
      <c r="K17" s="1637"/>
      <c r="L17" s="1640"/>
      <c r="M17" s="1643"/>
      <c r="N17" s="1626"/>
      <c r="O17" s="581">
        <v>41584</v>
      </c>
      <c r="P17" s="638" t="s">
        <v>757</v>
      </c>
      <c r="Q17" s="694">
        <v>933181.49</v>
      </c>
    </row>
    <row r="18" spans="1:17" ht="15" customHeight="1">
      <c r="A18" s="1630"/>
      <c r="B18" s="1394"/>
      <c r="C18" s="1239"/>
      <c r="D18" s="1535"/>
      <c r="E18" s="1535"/>
      <c r="F18" s="1239"/>
      <c r="G18" s="1239"/>
      <c r="H18" s="1248"/>
      <c r="I18" s="1623"/>
      <c r="J18" s="1623"/>
      <c r="K18" s="1637"/>
      <c r="L18" s="1640"/>
      <c r="M18" s="1643"/>
      <c r="N18" s="1626"/>
      <c r="O18" s="606">
        <v>41613</v>
      </c>
      <c r="P18" s="693" t="s">
        <v>757</v>
      </c>
      <c r="Q18" s="692">
        <v>1102423.75</v>
      </c>
    </row>
    <row r="19" spans="1:17" ht="15" customHeight="1">
      <c r="A19" s="1630"/>
      <c r="B19" s="1394"/>
      <c r="C19" s="1239"/>
      <c r="D19" s="1535"/>
      <c r="E19" s="1535"/>
      <c r="F19" s="1239"/>
      <c r="G19" s="1239"/>
      <c r="H19" s="1248"/>
      <c r="I19" s="1623"/>
      <c r="J19" s="1623"/>
      <c r="K19" s="1637"/>
      <c r="L19" s="1640"/>
      <c r="M19" s="1643"/>
      <c r="N19" s="1626"/>
      <c r="O19" s="606">
        <v>41646</v>
      </c>
      <c r="P19" s="693" t="s">
        <v>757</v>
      </c>
      <c r="Q19" s="692">
        <v>1026568.7</v>
      </c>
    </row>
    <row r="20" spans="1:17" ht="15" customHeight="1">
      <c r="A20" s="1630"/>
      <c r="B20" s="1394"/>
      <c r="C20" s="1239"/>
      <c r="D20" s="1535"/>
      <c r="E20" s="1535"/>
      <c r="F20" s="1239"/>
      <c r="G20" s="1239"/>
      <c r="H20" s="1248"/>
      <c r="I20" s="1623"/>
      <c r="J20" s="1623"/>
      <c r="K20" s="1637"/>
      <c r="L20" s="1640"/>
      <c r="M20" s="1643"/>
      <c r="N20" s="1626"/>
      <c r="O20" s="606">
        <v>41676</v>
      </c>
      <c r="P20" s="693" t="s">
        <v>757</v>
      </c>
      <c r="Q20" s="692">
        <v>1107573.72</v>
      </c>
    </row>
    <row r="21" spans="1:17" ht="15" customHeight="1">
      <c r="A21" s="1630"/>
      <c r="B21" s="1394"/>
      <c r="C21" s="1239"/>
      <c r="D21" s="1535"/>
      <c r="E21" s="1535"/>
      <c r="F21" s="1239"/>
      <c r="G21" s="1239"/>
      <c r="H21" s="1248"/>
      <c r="I21" s="1623"/>
      <c r="J21" s="1623"/>
      <c r="K21" s="1637"/>
      <c r="L21" s="1640"/>
      <c r="M21" s="1643"/>
      <c r="N21" s="1626"/>
      <c r="O21" s="606">
        <v>41704</v>
      </c>
      <c r="P21" s="693" t="s">
        <v>757</v>
      </c>
      <c r="Q21" s="692">
        <v>1225983.02</v>
      </c>
    </row>
    <row r="22" spans="1:17" ht="15" customHeight="1">
      <c r="A22" s="1630"/>
      <c r="B22" s="1394"/>
      <c r="C22" s="1239"/>
      <c r="D22" s="1535"/>
      <c r="E22" s="1535"/>
      <c r="F22" s="1239"/>
      <c r="G22" s="1239"/>
      <c r="H22" s="1248"/>
      <c r="I22" s="1623"/>
      <c r="J22" s="1623"/>
      <c r="K22" s="1637"/>
      <c r="L22" s="1640"/>
      <c r="M22" s="1643"/>
      <c r="N22" s="1626"/>
      <c r="O22" s="606">
        <v>41733</v>
      </c>
      <c r="P22" s="693" t="s">
        <v>757</v>
      </c>
      <c r="Q22" s="692">
        <v>11597601.92</v>
      </c>
    </row>
    <row r="23" spans="1:17" ht="15" customHeight="1">
      <c r="A23" s="1630"/>
      <c r="B23" s="1394"/>
      <c r="C23" s="1239"/>
      <c r="D23" s="1535"/>
      <c r="E23" s="1535"/>
      <c r="F23" s="1239"/>
      <c r="G23" s="1239"/>
      <c r="H23" s="1248"/>
      <c r="I23" s="1623"/>
      <c r="J23" s="1623"/>
      <c r="K23" s="1637"/>
      <c r="L23" s="1640"/>
      <c r="M23" s="1643"/>
      <c r="N23" s="1626"/>
      <c r="O23" s="606">
        <v>41765</v>
      </c>
      <c r="P23" s="693" t="s">
        <v>757</v>
      </c>
      <c r="Q23" s="692">
        <v>1055555.52</v>
      </c>
    </row>
    <row r="24" spans="1:17" ht="15" customHeight="1">
      <c r="A24" s="1630"/>
      <c r="B24" s="1394"/>
      <c r="C24" s="1239"/>
      <c r="D24" s="1535"/>
      <c r="E24" s="1535"/>
      <c r="F24" s="1239"/>
      <c r="G24" s="1239"/>
      <c r="H24" s="1248"/>
      <c r="I24" s="1623"/>
      <c r="J24" s="1623"/>
      <c r="K24" s="1637"/>
      <c r="L24" s="1640"/>
      <c r="M24" s="1643"/>
      <c r="N24" s="1626"/>
      <c r="O24" s="606">
        <v>41795</v>
      </c>
      <c r="P24" s="693" t="s">
        <v>757</v>
      </c>
      <c r="Q24" s="692">
        <v>1343150.49</v>
      </c>
    </row>
    <row r="25" spans="1:17" ht="15" customHeight="1">
      <c r="A25" s="1630"/>
      <c r="B25" s="1394"/>
      <c r="C25" s="1239"/>
      <c r="D25" s="1535"/>
      <c r="E25" s="1535"/>
      <c r="F25" s="1239"/>
      <c r="G25" s="1239"/>
      <c r="H25" s="1248"/>
      <c r="I25" s="1623"/>
      <c r="J25" s="1623"/>
      <c r="K25" s="1637"/>
      <c r="L25" s="1640"/>
      <c r="M25" s="1643"/>
      <c r="N25" s="1626"/>
      <c r="O25" s="606">
        <v>41827</v>
      </c>
      <c r="P25" s="693" t="s">
        <v>757</v>
      </c>
      <c r="Q25" s="692">
        <v>27005139.48</v>
      </c>
    </row>
    <row r="26" spans="1:17" ht="15" customHeight="1">
      <c r="A26" s="1630"/>
      <c r="B26" s="1394"/>
      <c r="C26" s="1239"/>
      <c r="D26" s="1535"/>
      <c r="E26" s="1535"/>
      <c r="F26" s="1239"/>
      <c r="G26" s="1239"/>
      <c r="H26" s="1248"/>
      <c r="I26" s="1623"/>
      <c r="J26" s="1623"/>
      <c r="K26" s="1637"/>
      <c r="L26" s="1640"/>
      <c r="M26" s="1643"/>
      <c r="N26" s="1626"/>
      <c r="O26" s="606">
        <v>41857</v>
      </c>
      <c r="P26" s="693" t="s">
        <v>757</v>
      </c>
      <c r="Q26" s="692">
        <v>14059970.76</v>
      </c>
    </row>
    <row r="27" spans="1:17" ht="15" customHeight="1">
      <c r="A27" s="1630"/>
      <c r="B27" s="1394"/>
      <c r="C27" s="1239"/>
      <c r="D27" s="1535"/>
      <c r="E27" s="1535"/>
      <c r="F27" s="1239"/>
      <c r="G27" s="1239"/>
      <c r="H27" s="1248"/>
      <c r="I27" s="1623"/>
      <c r="J27" s="1623"/>
      <c r="K27" s="1637"/>
      <c r="L27" s="1640"/>
      <c r="M27" s="1643"/>
      <c r="N27" s="1626"/>
      <c r="O27" s="606">
        <v>41887</v>
      </c>
      <c r="P27" s="693" t="s">
        <v>757</v>
      </c>
      <c r="Q27" s="692">
        <v>262036.25</v>
      </c>
    </row>
    <row r="28" spans="1:17" ht="15" customHeight="1">
      <c r="A28" s="1630"/>
      <c r="B28" s="1394"/>
      <c r="C28" s="1239"/>
      <c r="D28" s="1535"/>
      <c r="E28" s="1535"/>
      <c r="F28" s="1239"/>
      <c r="G28" s="1239"/>
      <c r="H28" s="1248"/>
      <c r="I28" s="1623"/>
      <c r="J28" s="1623"/>
      <c r="K28" s="1637"/>
      <c r="L28" s="1640"/>
      <c r="M28" s="1643"/>
      <c r="N28" s="1626"/>
      <c r="O28" s="606">
        <v>41918</v>
      </c>
      <c r="P28" s="693" t="s">
        <v>757</v>
      </c>
      <c r="Q28" s="692">
        <v>17394583.210000001</v>
      </c>
    </row>
    <row r="29" spans="1:17" ht="18" customHeight="1" thickBot="1">
      <c r="A29" s="1631"/>
      <c r="B29" s="1632"/>
      <c r="C29" s="1620"/>
      <c r="D29" s="1536"/>
      <c r="E29" s="1536"/>
      <c r="F29" s="1620"/>
      <c r="G29" s="1620"/>
      <c r="H29" s="1621"/>
      <c r="I29" s="1624"/>
      <c r="J29" s="1624"/>
      <c r="K29" s="1638"/>
      <c r="L29" s="1641"/>
      <c r="M29" s="1644"/>
      <c r="N29" s="1627"/>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199" t="s">
        <v>760</v>
      </c>
      <c r="B35" s="1199"/>
      <c r="C35" s="1199"/>
      <c r="D35" s="1199"/>
      <c r="E35" s="1199"/>
      <c r="F35" s="1199"/>
      <c r="G35" s="1199"/>
      <c r="H35" s="1199"/>
      <c r="I35" s="1199"/>
      <c r="J35" s="1199"/>
      <c r="K35" s="1199"/>
      <c r="L35" s="1199"/>
      <c r="M35" s="1199"/>
      <c r="N35" s="1199"/>
      <c r="O35" s="1199"/>
      <c r="P35" s="1199"/>
      <c r="Q35" s="1199"/>
      <c r="R35" s="510"/>
    </row>
    <row r="36" spans="1:18">
      <c r="A36" s="1199" t="s">
        <v>761</v>
      </c>
      <c r="B36" s="1199"/>
      <c r="C36" s="1199"/>
      <c r="D36" s="1199"/>
      <c r="E36" s="1199"/>
      <c r="F36" s="1199"/>
      <c r="G36" s="1199"/>
      <c r="H36" s="1199"/>
      <c r="I36" s="1199"/>
      <c r="J36" s="1199"/>
      <c r="K36" s="1199"/>
      <c r="L36" s="1199"/>
      <c r="M36" s="1199"/>
      <c r="N36" s="1199"/>
      <c r="O36" s="1199"/>
      <c r="P36" s="1199"/>
      <c r="Q36" s="1199"/>
    </row>
    <row r="37" spans="1:18">
      <c r="A37" s="1199" t="s">
        <v>762</v>
      </c>
      <c r="B37" s="1199"/>
      <c r="C37" s="1199"/>
      <c r="D37" s="1199"/>
      <c r="E37" s="1199"/>
      <c r="F37" s="1199"/>
      <c r="G37" s="1199"/>
      <c r="H37" s="1199"/>
      <c r="I37" s="1199"/>
      <c r="J37" s="1199"/>
      <c r="K37" s="1199"/>
      <c r="L37" s="1199"/>
      <c r="M37" s="1199"/>
      <c r="N37" s="1199"/>
      <c r="O37" s="1199"/>
      <c r="P37" s="1199"/>
      <c r="Q37" s="1199"/>
    </row>
    <row r="38" spans="1:18">
      <c r="A38" s="1199" t="s">
        <v>763</v>
      </c>
      <c r="B38" s="1199"/>
      <c r="C38" s="1199"/>
      <c r="D38" s="1199"/>
      <c r="E38" s="1199"/>
      <c r="F38" s="1199"/>
      <c r="G38" s="1199"/>
      <c r="H38" s="1199"/>
      <c r="I38" s="1199"/>
      <c r="J38" s="1199"/>
      <c r="K38" s="1199"/>
      <c r="L38" s="1199"/>
      <c r="M38" s="1199"/>
      <c r="N38" s="1199"/>
      <c r="O38" s="1199"/>
      <c r="P38" s="1199"/>
      <c r="Q38" s="1199"/>
    </row>
    <row r="39" spans="1:18">
      <c r="A39" s="518" t="s">
        <v>764</v>
      </c>
    </row>
    <row r="765" spans="6:6" ht="42.75">
      <c r="F765" s="52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0" t="s">
        <v>750</v>
      </c>
      <c r="B1" s="1690"/>
      <c r="C1" s="1690"/>
      <c r="D1" s="1690"/>
      <c r="E1" s="1690"/>
      <c r="F1" s="1690"/>
      <c r="G1" s="1690"/>
      <c r="H1" s="1690"/>
      <c r="I1" s="1690"/>
      <c r="J1" s="1690"/>
      <c r="K1" s="1690"/>
      <c r="L1" s="1690"/>
      <c r="M1" s="1690"/>
      <c r="N1" s="1690"/>
      <c r="O1" s="1690"/>
      <c r="P1" s="1690"/>
      <c r="Q1" s="1690"/>
      <c r="R1" s="1690"/>
    </row>
    <row r="2" spans="1:22" ht="15">
      <c r="A2" s="1690" t="s">
        <v>765</v>
      </c>
      <c r="B2" s="1690"/>
      <c r="C2" s="1690"/>
      <c r="D2" s="1690"/>
      <c r="E2" s="1690"/>
      <c r="F2" s="1690"/>
      <c r="G2" s="1690"/>
      <c r="H2" s="1690"/>
      <c r="I2" s="1690"/>
      <c r="J2" s="1690"/>
      <c r="K2" s="1690"/>
      <c r="L2" s="1690"/>
      <c r="M2" s="1690"/>
      <c r="N2" s="1690"/>
      <c r="O2" s="1690"/>
      <c r="P2" s="1690"/>
      <c r="Q2" s="1690"/>
      <c r="R2" s="169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89" t="s">
        <v>766</v>
      </c>
      <c r="B4" s="1590"/>
      <c r="C4" s="1590"/>
      <c r="D4" s="1590"/>
      <c r="E4" s="1590"/>
      <c r="F4" s="1590"/>
      <c r="G4" s="1591"/>
      <c r="H4" s="1590" t="s">
        <v>767</v>
      </c>
      <c r="I4" s="1590"/>
      <c r="J4" s="1590"/>
      <c r="K4" s="1590"/>
      <c r="L4" s="1591"/>
      <c r="M4" s="1453" t="s">
        <v>649</v>
      </c>
      <c r="N4" s="1473"/>
      <c r="O4" s="1473"/>
      <c r="P4" s="1467"/>
      <c r="Q4" s="1691"/>
      <c r="R4" s="1437"/>
    </row>
    <row r="5" spans="1:22" ht="47.25" customHeight="1" thickBot="1">
      <c r="A5" s="735" t="s">
        <v>1</v>
      </c>
      <c r="B5" s="1687" t="s">
        <v>646</v>
      </c>
      <c r="C5" s="1687"/>
      <c r="D5" s="1688"/>
      <c r="E5" s="334" t="s">
        <v>768</v>
      </c>
      <c r="F5" s="335" t="s">
        <v>769</v>
      </c>
      <c r="G5" s="336" t="s">
        <v>770</v>
      </c>
      <c r="H5" s="732" t="s">
        <v>771</v>
      </c>
      <c r="I5" s="337" t="s">
        <v>772</v>
      </c>
      <c r="J5" s="1689" t="s">
        <v>770</v>
      </c>
      <c r="K5" s="1688"/>
      <c r="L5" s="734" t="s">
        <v>773</v>
      </c>
      <c r="M5" s="733" t="s">
        <v>774</v>
      </c>
      <c r="N5" s="732" t="s">
        <v>775</v>
      </c>
      <c r="O5" s="732" t="s">
        <v>776</v>
      </c>
      <c r="P5" s="732" t="s">
        <v>777</v>
      </c>
      <c r="Q5" s="731" t="s">
        <v>778</v>
      </c>
      <c r="R5" s="730" t="s">
        <v>779</v>
      </c>
    </row>
    <row r="6" spans="1:22" ht="15">
      <c r="A6" s="338">
        <v>40256</v>
      </c>
      <c r="B6" s="1680" t="s">
        <v>780</v>
      </c>
      <c r="C6" s="1680"/>
      <c r="D6" s="1681"/>
      <c r="E6" s="339">
        <v>4070000</v>
      </c>
      <c r="F6" s="340">
        <v>107.75</v>
      </c>
      <c r="G6" s="341" t="s">
        <v>516</v>
      </c>
      <c r="H6" s="342">
        <v>40261</v>
      </c>
      <c r="I6" s="339">
        <v>4377249.3</v>
      </c>
      <c r="J6" s="1682" t="s">
        <v>516</v>
      </c>
      <c r="K6" s="1683"/>
      <c r="L6" s="343">
        <v>2184</v>
      </c>
      <c r="M6" s="344">
        <v>40715</v>
      </c>
      <c r="N6" s="345" t="s">
        <v>516</v>
      </c>
      <c r="O6" s="345">
        <v>4070000</v>
      </c>
      <c r="P6" s="346">
        <v>3151186.31</v>
      </c>
      <c r="Q6" s="347">
        <v>902632.95</v>
      </c>
      <c r="R6" s="348">
        <v>3457746.41</v>
      </c>
      <c r="S6" s="349"/>
      <c r="U6" s="350"/>
      <c r="V6" s="351"/>
    </row>
    <row r="7" spans="1:22" ht="15">
      <c r="A7" s="721">
        <v>40256</v>
      </c>
      <c r="B7" s="1684" t="s">
        <v>781</v>
      </c>
      <c r="C7" s="1684"/>
      <c r="D7" s="1685"/>
      <c r="E7" s="352">
        <v>7617617</v>
      </c>
      <c r="F7" s="729">
        <v>109</v>
      </c>
      <c r="G7" s="720" t="s">
        <v>516</v>
      </c>
      <c r="H7" s="728">
        <v>40261</v>
      </c>
      <c r="I7" s="718">
        <v>8279156.3600000003</v>
      </c>
      <c r="J7" s="1660" t="s">
        <v>516</v>
      </c>
      <c r="K7" s="1661"/>
      <c r="L7" s="717">
        <v>4129.63</v>
      </c>
      <c r="M7" s="716">
        <v>40835</v>
      </c>
      <c r="N7" s="716" t="s">
        <v>516</v>
      </c>
      <c r="O7" s="715">
        <v>7617617</v>
      </c>
      <c r="P7" s="714">
        <v>5891601.7199999997</v>
      </c>
      <c r="Q7" s="347">
        <v>1685709.52</v>
      </c>
      <c r="R7" s="713">
        <v>6462971.5499999998</v>
      </c>
      <c r="S7" s="349"/>
      <c r="U7" s="350"/>
      <c r="V7" s="351"/>
    </row>
    <row r="8" spans="1:22" ht="15">
      <c r="A8" s="721">
        <v>40256</v>
      </c>
      <c r="B8" s="1685" t="s">
        <v>781</v>
      </c>
      <c r="C8" s="1686"/>
      <c r="D8" s="1686"/>
      <c r="E8" s="718">
        <v>8030000</v>
      </c>
      <c r="F8" s="724">
        <v>108.875</v>
      </c>
      <c r="G8" s="720" t="s">
        <v>516</v>
      </c>
      <c r="H8" s="719">
        <v>40261</v>
      </c>
      <c r="I8" s="718">
        <v>8716264.6199999992</v>
      </c>
      <c r="J8" s="1660" t="s">
        <v>516</v>
      </c>
      <c r="K8" s="1661"/>
      <c r="L8" s="717">
        <v>4347.74</v>
      </c>
      <c r="M8" s="716">
        <v>40715</v>
      </c>
      <c r="N8" s="716" t="s">
        <v>516</v>
      </c>
      <c r="O8" s="715">
        <v>8030000</v>
      </c>
      <c r="P8" s="714">
        <v>5964013.1699999999</v>
      </c>
      <c r="Q8" s="347">
        <v>2022652.0399999998</v>
      </c>
      <c r="R8" s="713">
        <v>6555383.1900000004</v>
      </c>
      <c r="S8" s="349"/>
      <c r="U8" s="350"/>
      <c r="V8" s="351"/>
    </row>
    <row r="9" spans="1:22" ht="15">
      <c r="A9" s="721">
        <v>40276</v>
      </c>
      <c r="B9" s="1677" t="s">
        <v>782</v>
      </c>
      <c r="C9" s="1677"/>
      <c r="D9" s="1678"/>
      <c r="E9" s="718">
        <v>23500000</v>
      </c>
      <c r="F9" s="724">
        <v>110.502</v>
      </c>
      <c r="G9" s="720" t="s">
        <v>516</v>
      </c>
      <c r="H9" s="719">
        <v>40326</v>
      </c>
      <c r="I9" s="718">
        <v>26041642.5</v>
      </c>
      <c r="J9" s="1660" t="s">
        <v>516</v>
      </c>
      <c r="K9" s="1661"/>
      <c r="L9" s="717">
        <v>12983</v>
      </c>
      <c r="M9" s="716">
        <v>40701</v>
      </c>
      <c r="N9" s="716" t="s">
        <v>516</v>
      </c>
      <c r="O9" s="715">
        <v>23500000</v>
      </c>
      <c r="P9" s="714">
        <v>22350367.079999998</v>
      </c>
      <c r="Q9" s="347">
        <v>1149632.9500000002</v>
      </c>
      <c r="R9" s="713">
        <v>25039988.52</v>
      </c>
      <c r="S9" s="349"/>
      <c r="U9" s="350"/>
      <c r="V9" s="351"/>
    </row>
    <row r="10" spans="1:22" ht="15">
      <c r="A10" s="721">
        <v>40276</v>
      </c>
      <c r="B10" s="1677" t="s">
        <v>783</v>
      </c>
      <c r="C10" s="1677"/>
      <c r="D10" s="1678"/>
      <c r="E10" s="718">
        <v>8900014</v>
      </c>
      <c r="F10" s="724">
        <v>107.5</v>
      </c>
      <c r="G10" s="720" t="s">
        <v>516</v>
      </c>
      <c r="H10" s="719">
        <v>40298</v>
      </c>
      <c r="I10" s="718">
        <v>9598522.9499999993</v>
      </c>
      <c r="J10" s="1660" t="s">
        <v>516</v>
      </c>
      <c r="K10" s="1661"/>
      <c r="L10" s="717">
        <v>4783</v>
      </c>
      <c r="M10" s="716">
        <v>40701</v>
      </c>
      <c r="N10" s="716" t="s">
        <v>516</v>
      </c>
      <c r="O10" s="715">
        <v>8900014</v>
      </c>
      <c r="P10" s="714">
        <v>6542218.46</v>
      </c>
      <c r="Q10" s="347">
        <v>2357795.5399999996</v>
      </c>
      <c r="R10" s="713">
        <v>7045773.9299999997</v>
      </c>
      <c r="S10" s="349"/>
      <c r="U10" s="350"/>
      <c r="V10" s="351"/>
    </row>
    <row r="11" spans="1:22" ht="15">
      <c r="A11" s="721">
        <v>40309</v>
      </c>
      <c r="B11" s="1677" t="s">
        <v>784</v>
      </c>
      <c r="C11" s="1677"/>
      <c r="D11" s="1678"/>
      <c r="E11" s="718">
        <v>10751382</v>
      </c>
      <c r="F11" s="724">
        <v>106.806</v>
      </c>
      <c r="G11" s="720" t="s">
        <v>516</v>
      </c>
      <c r="H11" s="719">
        <v>40359</v>
      </c>
      <c r="I11" s="718">
        <v>11511052.25</v>
      </c>
      <c r="J11" s="1660" t="s">
        <v>516</v>
      </c>
      <c r="K11" s="1661"/>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77" t="s">
        <v>785</v>
      </c>
      <c r="C12" s="1677"/>
      <c r="D12" s="1678"/>
      <c r="E12" s="718">
        <v>12898996</v>
      </c>
      <c r="F12" s="724">
        <v>109.42</v>
      </c>
      <c r="G12" s="720" t="s">
        <v>516</v>
      </c>
      <c r="H12" s="719">
        <v>40359</v>
      </c>
      <c r="I12" s="718">
        <v>14151228.74</v>
      </c>
      <c r="J12" s="1660" t="s">
        <v>516</v>
      </c>
      <c r="K12" s="1661"/>
      <c r="L12" s="717">
        <v>7057</v>
      </c>
      <c r="M12" s="716">
        <v>40701</v>
      </c>
      <c r="N12" s="716" t="s">
        <v>516</v>
      </c>
      <c r="O12" s="715">
        <v>12898996</v>
      </c>
      <c r="P12" s="714">
        <v>12570392.4</v>
      </c>
      <c r="Q12" s="347">
        <v>328603.62</v>
      </c>
      <c r="R12" s="713">
        <v>13886503.76</v>
      </c>
      <c r="S12" s="349"/>
      <c r="U12" s="350"/>
      <c r="V12" s="351"/>
    </row>
    <row r="13" spans="1:22" ht="15">
      <c r="A13" s="721">
        <v>40309</v>
      </c>
      <c r="B13" s="1663" t="s">
        <v>786</v>
      </c>
      <c r="C13" s="1663"/>
      <c r="D13" s="1663"/>
      <c r="E13" s="718">
        <v>8744333</v>
      </c>
      <c r="F13" s="724">
        <v>110.798</v>
      </c>
      <c r="G13" s="720" t="s">
        <v>516</v>
      </c>
      <c r="H13" s="719">
        <v>40359</v>
      </c>
      <c r="I13" s="718">
        <v>9717173.0800000001</v>
      </c>
      <c r="J13" s="1660" t="s">
        <v>516</v>
      </c>
      <c r="K13" s="1661"/>
      <c r="L13" s="717">
        <v>4844</v>
      </c>
      <c r="M13" s="716">
        <v>40701</v>
      </c>
      <c r="N13" s="716" t="s">
        <v>516</v>
      </c>
      <c r="O13" s="715">
        <v>8744333</v>
      </c>
      <c r="P13" s="714">
        <v>8483187.5999999996</v>
      </c>
      <c r="Q13" s="347">
        <v>261145.39</v>
      </c>
      <c r="R13" s="713">
        <v>9482247.1899999995</v>
      </c>
      <c r="U13" s="350"/>
      <c r="V13" s="351"/>
    </row>
    <row r="14" spans="1:22" ht="15">
      <c r="A14" s="721">
        <v>40323</v>
      </c>
      <c r="B14" s="1679" t="s">
        <v>787</v>
      </c>
      <c r="C14" s="1677"/>
      <c r="D14" s="1678"/>
      <c r="E14" s="718">
        <v>8417817</v>
      </c>
      <c r="F14" s="724">
        <v>110.125</v>
      </c>
      <c r="G14" s="720" t="s">
        <v>516</v>
      </c>
      <c r="H14" s="719">
        <v>40389</v>
      </c>
      <c r="I14" s="718">
        <v>9294363.1099999994</v>
      </c>
      <c r="J14" s="1660" t="s">
        <v>516</v>
      </c>
      <c r="K14" s="1661"/>
      <c r="L14" s="717">
        <v>4635</v>
      </c>
      <c r="M14" s="716">
        <v>40701</v>
      </c>
      <c r="N14" s="716" t="s">
        <v>516</v>
      </c>
      <c r="O14" s="715">
        <v>8417817</v>
      </c>
      <c r="P14" s="714">
        <v>8171159.0499999998</v>
      </c>
      <c r="Q14" s="347">
        <v>246657.92999999996</v>
      </c>
      <c r="R14" s="713">
        <v>8985817.9399999995</v>
      </c>
      <c r="U14" s="350"/>
      <c r="V14" s="351"/>
    </row>
    <row r="15" spans="1:22" ht="15">
      <c r="A15" s="721">
        <v>40323</v>
      </c>
      <c r="B15" s="1663" t="s">
        <v>786</v>
      </c>
      <c r="C15" s="1663"/>
      <c r="D15" s="1663"/>
      <c r="E15" s="718">
        <v>17119972</v>
      </c>
      <c r="F15" s="724">
        <v>109.553</v>
      </c>
      <c r="G15" s="720" t="s">
        <v>516</v>
      </c>
      <c r="H15" s="719">
        <v>40389</v>
      </c>
      <c r="I15" s="718">
        <v>18801712.030000001</v>
      </c>
      <c r="J15" s="1660" t="s">
        <v>516</v>
      </c>
      <c r="K15" s="1661"/>
      <c r="L15" s="717">
        <v>9377</v>
      </c>
      <c r="M15" s="716">
        <v>40806</v>
      </c>
      <c r="N15" s="716" t="s">
        <v>516</v>
      </c>
      <c r="O15" s="715">
        <v>17119972</v>
      </c>
      <c r="P15" s="714">
        <v>15030711.91</v>
      </c>
      <c r="Q15" s="347">
        <v>2089260.0899999999</v>
      </c>
      <c r="R15" s="713">
        <v>16658560.560000001</v>
      </c>
      <c r="U15" s="350"/>
      <c r="V15" s="351"/>
    </row>
    <row r="16" spans="1:22" ht="15">
      <c r="A16" s="721">
        <v>40346</v>
      </c>
      <c r="B16" s="1663" t="s">
        <v>784</v>
      </c>
      <c r="C16" s="1663"/>
      <c r="D16" s="1663"/>
      <c r="E16" s="718">
        <v>34441059</v>
      </c>
      <c r="F16" s="724">
        <v>110.785</v>
      </c>
      <c r="G16" s="720" t="s">
        <v>516</v>
      </c>
      <c r="H16" s="719">
        <v>40420</v>
      </c>
      <c r="I16" s="718">
        <v>38273994.890000001</v>
      </c>
      <c r="J16" s="1660" t="s">
        <v>516</v>
      </c>
      <c r="K16" s="1661"/>
      <c r="L16" s="717">
        <v>19077</v>
      </c>
      <c r="M16" s="716">
        <v>40715</v>
      </c>
      <c r="N16" s="716" t="s">
        <v>516</v>
      </c>
      <c r="O16" s="715">
        <v>34441059</v>
      </c>
      <c r="P16" s="714">
        <v>32656125.289999999</v>
      </c>
      <c r="Q16" s="347">
        <v>1784933.7200000002</v>
      </c>
      <c r="R16" s="713">
        <v>36072055.770000003</v>
      </c>
      <c r="U16" s="350"/>
      <c r="V16" s="351"/>
    </row>
    <row r="17" spans="1:22" ht="15">
      <c r="A17" s="721">
        <v>40346</v>
      </c>
      <c r="B17" s="1663" t="s">
        <v>782</v>
      </c>
      <c r="C17" s="1663"/>
      <c r="D17" s="1663"/>
      <c r="E17" s="718">
        <v>28209085</v>
      </c>
      <c r="F17" s="724">
        <v>112.02800000000001</v>
      </c>
      <c r="G17" s="720" t="s">
        <v>516</v>
      </c>
      <c r="H17" s="719">
        <v>40420</v>
      </c>
      <c r="I17" s="718">
        <v>31693810.469999999</v>
      </c>
      <c r="J17" s="1660" t="s">
        <v>516</v>
      </c>
      <c r="K17" s="1661"/>
      <c r="L17" s="717">
        <v>15801</v>
      </c>
      <c r="M17" s="716">
        <v>40806</v>
      </c>
      <c r="N17" s="716" t="s">
        <v>516</v>
      </c>
      <c r="O17" s="715">
        <v>28209085</v>
      </c>
      <c r="P17" s="714">
        <v>25930432.690000001</v>
      </c>
      <c r="Q17" s="347">
        <v>2278652.31</v>
      </c>
      <c r="R17" s="713">
        <v>29142473.560000002</v>
      </c>
      <c r="U17" s="350"/>
      <c r="V17" s="351"/>
    </row>
    <row r="18" spans="1:22" ht="15">
      <c r="A18" s="721">
        <v>40373</v>
      </c>
      <c r="B18" s="1663" t="s">
        <v>784</v>
      </c>
      <c r="C18" s="1663"/>
      <c r="D18" s="1663"/>
      <c r="E18" s="718">
        <v>6004156</v>
      </c>
      <c r="F18" s="724">
        <v>106.625</v>
      </c>
      <c r="G18" s="720" t="s">
        <v>516</v>
      </c>
      <c r="H18" s="719">
        <v>40451</v>
      </c>
      <c r="I18" s="718">
        <v>6416804.125</v>
      </c>
      <c r="J18" s="1660" t="s">
        <v>516</v>
      </c>
      <c r="K18" s="1661"/>
      <c r="L18" s="717">
        <v>3200</v>
      </c>
      <c r="M18" s="716">
        <v>40715</v>
      </c>
      <c r="N18" s="716" t="s">
        <v>516</v>
      </c>
      <c r="O18" s="715">
        <v>6004156</v>
      </c>
      <c r="P18" s="714">
        <v>5656049.2599999998</v>
      </c>
      <c r="Q18" s="347">
        <v>348106.74000000005</v>
      </c>
      <c r="R18" s="713">
        <v>6051772.3899999997</v>
      </c>
      <c r="U18" s="350"/>
      <c r="V18" s="351"/>
    </row>
    <row r="19" spans="1:22" ht="15">
      <c r="A19" s="721">
        <v>40373</v>
      </c>
      <c r="B19" s="1663" t="s">
        <v>780</v>
      </c>
      <c r="C19" s="1663"/>
      <c r="D19" s="1663"/>
      <c r="E19" s="718">
        <v>6860835</v>
      </c>
      <c r="F19" s="724">
        <v>108.505</v>
      </c>
      <c r="G19" s="720" t="s">
        <v>516</v>
      </c>
      <c r="H19" s="719">
        <v>40451</v>
      </c>
      <c r="I19" s="718">
        <v>7462725.5767499991</v>
      </c>
      <c r="J19" s="1660" t="s">
        <v>516</v>
      </c>
      <c r="K19" s="1661"/>
      <c r="L19" s="717">
        <v>3722</v>
      </c>
      <c r="M19" s="716">
        <v>40835</v>
      </c>
      <c r="N19" s="716" t="s">
        <v>516</v>
      </c>
      <c r="O19" s="715">
        <v>6860835</v>
      </c>
      <c r="P19" s="714">
        <v>6520875.0700000003</v>
      </c>
      <c r="Q19" s="347">
        <v>339959.93</v>
      </c>
      <c r="R19" s="713">
        <v>7105303.9699999997</v>
      </c>
      <c r="U19" s="350"/>
      <c r="V19" s="351"/>
    </row>
    <row r="20" spans="1:22" ht="15">
      <c r="A20" s="721">
        <v>40373</v>
      </c>
      <c r="B20" s="1663" t="s">
        <v>782</v>
      </c>
      <c r="C20" s="1663"/>
      <c r="D20" s="1663"/>
      <c r="E20" s="718">
        <v>13183361</v>
      </c>
      <c r="F20" s="724">
        <v>111.86</v>
      </c>
      <c r="G20" s="720" t="s">
        <v>516</v>
      </c>
      <c r="H20" s="719">
        <v>40451</v>
      </c>
      <c r="I20" s="718">
        <v>14789302.374600001</v>
      </c>
      <c r="J20" s="1660" t="s">
        <v>516</v>
      </c>
      <c r="K20" s="1661"/>
      <c r="L20" s="717">
        <v>7373</v>
      </c>
      <c r="M20" s="716">
        <v>40715</v>
      </c>
      <c r="N20" s="716" t="s">
        <v>516</v>
      </c>
      <c r="O20" s="715">
        <v>13183361</v>
      </c>
      <c r="P20" s="714">
        <v>12704840.59</v>
      </c>
      <c r="Q20" s="347">
        <v>478520.39</v>
      </c>
      <c r="R20" s="713">
        <v>14182378.619999999</v>
      </c>
      <c r="U20" s="350"/>
      <c r="V20" s="351"/>
    </row>
    <row r="21" spans="1:22" ht="15">
      <c r="A21" s="721">
        <v>40388</v>
      </c>
      <c r="B21" s="1663" t="s">
        <v>788</v>
      </c>
      <c r="C21" s="1663"/>
      <c r="D21" s="1663"/>
      <c r="E21" s="718">
        <v>2598386</v>
      </c>
      <c r="F21" s="724">
        <v>108.4375</v>
      </c>
      <c r="G21" s="720" t="s">
        <v>516</v>
      </c>
      <c r="H21" s="719">
        <v>40451</v>
      </c>
      <c r="I21" s="718">
        <v>2826677.6687500002</v>
      </c>
      <c r="J21" s="1660" t="s">
        <v>516</v>
      </c>
      <c r="K21" s="1661"/>
      <c r="L21" s="717">
        <v>1408</v>
      </c>
      <c r="M21" s="716">
        <v>40932</v>
      </c>
      <c r="N21" s="716" t="s">
        <v>516</v>
      </c>
      <c r="O21" s="715">
        <v>2598386</v>
      </c>
      <c r="P21" s="714">
        <v>1903406.58</v>
      </c>
      <c r="Q21" s="347">
        <v>694979.4</v>
      </c>
      <c r="R21" s="713">
        <v>2052702.39</v>
      </c>
      <c r="U21" s="350"/>
      <c r="V21" s="351"/>
    </row>
    <row r="22" spans="1:22" ht="15">
      <c r="A22" s="721">
        <v>40388</v>
      </c>
      <c r="B22" s="1663" t="s">
        <v>782</v>
      </c>
      <c r="C22" s="1663"/>
      <c r="D22" s="1663"/>
      <c r="E22" s="718">
        <v>9719455</v>
      </c>
      <c r="F22" s="724">
        <v>106.75</v>
      </c>
      <c r="G22" s="720" t="s">
        <v>516</v>
      </c>
      <c r="H22" s="719">
        <v>40480</v>
      </c>
      <c r="I22" s="718">
        <v>10394984.122500001</v>
      </c>
      <c r="J22" s="1660" t="s">
        <v>516</v>
      </c>
      <c r="K22" s="1661"/>
      <c r="L22" s="717">
        <v>5187</v>
      </c>
      <c r="M22" s="727">
        <v>40715</v>
      </c>
      <c r="N22" s="727" t="s">
        <v>516</v>
      </c>
      <c r="O22" s="726">
        <v>9719455</v>
      </c>
      <c r="P22" s="725">
        <v>9531446.1400000006</v>
      </c>
      <c r="Q22" s="347">
        <v>188008.86</v>
      </c>
      <c r="R22" s="713">
        <v>10223263.65</v>
      </c>
      <c r="U22" s="350"/>
      <c r="V22" s="351"/>
    </row>
    <row r="23" spans="1:22" ht="15">
      <c r="A23" s="721">
        <v>40407</v>
      </c>
      <c r="B23" s="1663" t="s">
        <v>784</v>
      </c>
      <c r="C23" s="1663"/>
      <c r="D23" s="1663"/>
      <c r="E23" s="718">
        <v>8279048</v>
      </c>
      <c r="F23" s="724">
        <v>110.19799999999999</v>
      </c>
      <c r="G23" s="720" t="s">
        <v>516</v>
      </c>
      <c r="H23" s="719">
        <v>40451</v>
      </c>
      <c r="I23" s="718">
        <v>9150989.2850400005</v>
      </c>
      <c r="J23" s="1660" t="s">
        <v>516</v>
      </c>
      <c r="K23" s="1661"/>
      <c r="L23" s="717">
        <v>4561</v>
      </c>
      <c r="M23" s="716">
        <v>40806</v>
      </c>
      <c r="N23" s="716" t="s">
        <v>516</v>
      </c>
      <c r="O23" s="715">
        <v>8279048</v>
      </c>
      <c r="P23" s="714">
        <v>6425216.9800000004</v>
      </c>
      <c r="Q23" s="347">
        <v>1853831.0299999998</v>
      </c>
      <c r="R23" s="713">
        <v>7078088.6299999999</v>
      </c>
      <c r="U23" s="350"/>
      <c r="V23" s="351"/>
    </row>
    <row r="24" spans="1:22" ht="15">
      <c r="A24" s="721">
        <v>40407</v>
      </c>
      <c r="B24" s="1663" t="s">
        <v>789</v>
      </c>
      <c r="C24" s="1663"/>
      <c r="D24" s="1663"/>
      <c r="E24" s="718">
        <v>5000000</v>
      </c>
      <c r="F24" s="724">
        <v>110.08799999999999</v>
      </c>
      <c r="G24" s="720" t="s">
        <v>516</v>
      </c>
      <c r="H24" s="719">
        <v>40480</v>
      </c>
      <c r="I24" s="718">
        <v>5520651.6699999999</v>
      </c>
      <c r="J24" s="1660" t="s">
        <v>516</v>
      </c>
      <c r="K24" s="1661"/>
      <c r="L24" s="717">
        <v>2752</v>
      </c>
      <c r="M24" s="716">
        <v>40835</v>
      </c>
      <c r="N24" s="716" t="s">
        <v>516</v>
      </c>
      <c r="O24" s="715">
        <v>5000000</v>
      </c>
      <c r="P24" s="714">
        <v>4580543.05</v>
      </c>
      <c r="Q24" s="347">
        <v>419456.95</v>
      </c>
      <c r="R24" s="713">
        <v>5029355.7299999995</v>
      </c>
      <c r="U24" s="350"/>
      <c r="V24" s="351"/>
    </row>
    <row r="25" spans="1:22" ht="15">
      <c r="A25" s="721">
        <v>40407</v>
      </c>
      <c r="B25" s="1660" t="s">
        <v>784</v>
      </c>
      <c r="C25" s="1664"/>
      <c r="D25" s="1661"/>
      <c r="E25" s="718">
        <v>10000000</v>
      </c>
      <c r="F25" s="724">
        <v>110.821</v>
      </c>
      <c r="G25" s="720" t="s">
        <v>516</v>
      </c>
      <c r="H25" s="719">
        <v>40480</v>
      </c>
      <c r="I25" s="723">
        <v>11115031.109999999</v>
      </c>
      <c r="J25" s="1660" t="s">
        <v>516</v>
      </c>
      <c r="K25" s="1661"/>
      <c r="L25" s="717">
        <v>5541</v>
      </c>
      <c r="M25" s="716">
        <v>40835</v>
      </c>
      <c r="N25" s="716" t="s">
        <v>516</v>
      </c>
      <c r="O25" s="715">
        <v>10000000</v>
      </c>
      <c r="P25" s="714">
        <v>9030538.9000000004</v>
      </c>
      <c r="Q25" s="347">
        <v>969461.1</v>
      </c>
      <c r="R25" s="713">
        <v>9994805.5399999991</v>
      </c>
      <c r="U25" s="350"/>
      <c r="V25" s="351"/>
    </row>
    <row r="26" spans="1:22" ht="15">
      <c r="A26" s="353">
        <v>40421</v>
      </c>
      <c r="B26" s="1662" t="s">
        <v>784</v>
      </c>
      <c r="C26" s="1662"/>
      <c r="D26" s="1662"/>
      <c r="E26" s="352">
        <v>9272482</v>
      </c>
      <c r="F26" s="519">
        <v>110.515</v>
      </c>
      <c r="G26" s="354" t="s">
        <v>516</v>
      </c>
      <c r="H26" s="355">
        <v>40450</v>
      </c>
      <c r="I26" s="352">
        <v>10277319.2423</v>
      </c>
      <c r="J26" s="1660" t="s">
        <v>516</v>
      </c>
      <c r="K26" s="1661"/>
      <c r="L26" s="356">
        <v>5123</v>
      </c>
      <c r="M26" s="716">
        <v>40806</v>
      </c>
      <c r="N26" s="716" t="s">
        <v>516</v>
      </c>
      <c r="O26" s="715">
        <v>9272482</v>
      </c>
      <c r="P26" s="714">
        <v>8403846.3599999994</v>
      </c>
      <c r="Q26" s="347">
        <v>868635.64999999991</v>
      </c>
      <c r="R26" s="713">
        <v>9230008.1899999995</v>
      </c>
      <c r="U26" s="350"/>
      <c r="V26" s="351"/>
    </row>
    <row r="27" spans="1:22" ht="15">
      <c r="A27" s="721">
        <v>40421</v>
      </c>
      <c r="B27" s="1663" t="s">
        <v>790</v>
      </c>
      <c r="C27" s="1663"/>
      <c r="D27" s="1663"/>
      <c r="E27" s="352">
        <v>10350000</v>
      </c>
      <c r="F27" s="724">
        <v>112.476</v>
      </c>
      <c r="G27" s="720" t="s">
        <v>516</v>
      </c>
      <c r="H27" s="719">
        <v>40480</v>
      </c>
      <c r="I27" s="718">
        <v>11672765.65</v>
      </c>
      <c r="J27" s="1660" t="s">
        <v>516</v>
      </c>
      <c r="K27" s="1661"/>
      <c r="L27" s="717">
        <v>5820</v>
      </c>
      <c r="M27" s="716">
        <v>40835</v>
      </c>
      <c r="N27" s="716" t="s">
        <v>516</v>
      </c>
      <c r="O27" s="715">
        <v>10350000</v>
      </c>
      <c r="P27" s="714">
        <v>10099555.15</v>
      </c>
      <c r="Q27" s="347">
        <v>250444.84999999998</v>
      </c>
      <c r="R27" s="713">
        <v>11314651.140000001</v>
      </c>
      <c r="U27" s="350"/>
      <c r="V27" s="351"/>
    </row>
    <row r="28" spans="1:22" ht="15">
      <c r="A28" s="721">
        <v>40421</v>
      </c>
      <c r="B28" s="1660" t="s">
        <v>784</v>
      </c>
      <c r="C28" s="1664"/>
      <c r="D28" s="1661"/>
      <c r="E28" s="718">
        <v>6900000</v>
      </c>
      <c r="F28" s="724">
        <v>105.875</v>
      </c>
      <c r="G28" s="720" t="s">
        <v>516</v>
      </c>
      <c r="H28" s="719">
        <v>40512</v>
      </c>
      <c r="I28" s="723">
        <v>7319687.71</v>
      </c>
      <c r="J28" s="1665" t="s">
        <v>516</v>
      </c>
      <c r="K28" s="1666"/>
      <c r="L28" s="717">
        <v>3652</v>
      </c>
      <c r="M28" s="716">
        <v>40932</v>
      </c>
      <c r="N28" s="716" t="s">
        <v>516</v>
      </c>
      <c r="O28" s="715">
        <v>6900000</v>
      </c>
      <c r="P28" s="714">
        <v>6236800.4299999997</v>
      </c>
      <c r="Q28" s="722">
        <v>663199.56000000006</v>
      </c>
      <c r="R28" s="713">
        <v>6556341.1699999999</v>
      </c>
      <c r="U28" s="350"/>
      <c r="V28" s="351"/>
    </row>
    <row r="29" spans="1:22" ht="15">
      <c r="A29" s="353">
        <v>40435</v>
      </c>
      <c r="B29" s="1668" t="s">
        <v>784</v>
      </c>
      <c r="C29" s="1669"/>
      <c r="D29" s="1670"/>
      <c r="E29" s="352">
        <v>8902230</v>
      </c>
      <c r="F29" s="519">
        <v>111.584</v>
      </c>
      <c r="G29" s="720" t="s">
        <v>516</v>
      </c>
      <c r="H29" s="355">
        <v>40480</v>
      </c>
      <c r="I29" s="357">
        <v>9962039.4932000004</v>
      </c>
      <c r="J29" s="1660" t="s">
        <v>516</v>
      </c>
      <c r="K29" s="1661"/>
      <c r="L29" s="356">
        <v>4966</v>
      </c>
      <c r="M29" s="716">
        <v>40932</v>
      </c>
      <c r="N29" s="716" t="s">
        <v>516</v>
      </c>
      <c r="O29" s="715">
        <v>8902230</v>
      </c>
      <c r="P29" s="358">
        <v>7503680.7599999998</v>
      </c>
      <c r="Q29" s="359">
        <v>1398549.2299999997</v>
      </c>
      <c r="R29" s="348">
        <v>8269276.7299999995</v>
      </c>
      <c r="U29" s="350"/>
      <c r="V29" s="351"/>
    </row>
    <row r="30" spans="1:22" ht="15">
      <c r="A30" s="353">
        <v>40435</v>
      </c>
      <c r="B30" s="1662" t="s">
        <v>791</v>
      </c>
      <c r="C30" s="1662"/>
      <c r="D30" s="1662"/>
      <c r="E30" s="352">
        <v>8050000</v>
      </c>
      <c r="F30" s="519">
        <v>110.759</v>
      </c>
      <c r="G30" s="354" t="s">
        <v>516</v>
      </c>
      <c r="H30" s="355">
        <v>40512</v>
      </c>
      <c r="I30" s="352">
        <v>8940780.3499999996</v>
      </c>
      <c r="J30" s="1660" t="s">
        <v>516</v>
      </c>
      <c r="K30" s="1661"/>
      <c r="L30" s="356">
        <v>4458</v>
      </c>
      <c r="M30" s="716">
        <v>40932</v>
      </c>
      <c r="N30" s="716" t="s">
        <v>516</v>
      </c>
      <c r="O30" s="715">
        <v>8050000</v>
      </c>
      <c r="P30" s="358">
        <v>7053867.4000000004</v>
      </c>
      <c r="Q30" s="359">
        <v>996132.6</v>
      </c>
      <c r="R30" s="348">
        <v>7703609.71</v>
      </c>
      <c r="U30" s="350"/>
      <c r="V30" s="351"/>
    </row>
    <row r="31" spans="1:22" ht="15">
      <c r="A31" s="721">
        <v>40435</v>
      </c>
      <c r="B31" s="1663" t="s">
        <v>787</v>
      </c>
      <c r="C31" s="1663"/>
      <c r="D31" s="1663"/>
      <c r="E31" s="352">
        <v>5750000</v>
      </c>
      <c r="F31" s="724">
        <v>106.5</v>
      </c>
      <c r="G31" s="720" t="s">
        <v>516</v>
      </c>
      <c r="H31" s="719">
        <v>40512</v>
      </c>
      <c r="I31" s="718">
        <v>6134171.8799999999</v>
      </c>
      <c r="J31" s="1660" t="s">
        <v>516</v>
      </c>
      <c r="K31" s="1661"/>
      <c r="L31" s="717">
        <v>3061</v>
      </c>
      <c r="M31" s="716">
        <v>40932</v>
      </c>
      <c r="N31" s="716" t="s">
        <v>516</v>
      </c>
      <c r="O31" s="715">
        <v>5750000</v>
      </c>
      <c r="P31" s="714">
        <v>5473723.9400000004</v>
      </c>
      <c r="Q31" s="722">
        <v>276276.06</v>
      </c>
      <c r="R31" s="713">
        <v>5764857.6299999999</v>
      </c>
      <c r="U31" s="350"/>
      <c r="V31" s="351"/>
    </row>
    <row r="32" spans="1:22" ht="15">
      <c r="A32" s="721">
        <v>40435</v>
      </c>
      <c r="B32" s="1660" t="s">
        <v>792</v>
      </c>
      <c r="C32" s="1664"/>
      <c r="D32" s="1661"/>
      <c r="E32" s="718">
        <v>5741753</v>
      </c>
      <c r="F32" s="724">
        <v>110.5</v>
      </c>
      <c r="G32" s="720" t="s">
        <v>516</v>
      </c>
      <c r="H32" s="719">
        <v>40512</v>
      </c>
      <c r="I32" s="723">
        <v>6361172.5150000006</v>
      </c>
      <c r="J32" s="1665" t="s">
        <v>516</v>
      </c>
      <c r="K32" s="1666"/>
      <c r="L32" s="717">
        <v>3172</v>
      </c>
      <c r="M32" s="716">
        <v>40932</v>
      </c>
      <c r="N32" s="716" t="s">
        <v>516</v>
      </c>
      <c r="O32" s="715">
        <v>5741753</v>
      </c>
      <c r="P32" s="714">
        <v>4307880.87</v>
      </c>
      <c r="Q32" s="722">
        <v>1433872.13</v>
      </c>
      <c r="R32" s="713">
        <v>4693918.45</v>
      </c>
      <c r="U32" s="350"/>
      <c r="V32" s="351"/>
    </row>
    <row r="33" spans="1:22" ht="15">
      <c r="A33" s="353">
        <v>40449</v>
      </c>
      <c r="B33" s="1668" t="s">
        <v>785</v>
      </c>
      <c r="C33" s="1669"/>
      <c r="D33" s="1670"/>
      <c r="E33" s="352">
        <v>3450000</v>
      </c>
      <c r="F33" s="519">
        <v>110.875</v>
      </c>
      <c r="G33" s="354" t="s">
        <v>516</v>
      </c>
      <c r="H33" s="355">
        <v>40512</v>
      </c>
      <c r="I33" s="357">
        <v>3834428.23</v>
      </c>
      <c r="J33" s="1665" t="s">
        <v>516</v>
      </c>
      <c r="K33" s="1666"/>
      <c r="L33" s="356">
        <v>1912</v>
      </c>
      <c r="M33" s="716">
        <v>40835</v>
      </c>
      <c r="N33" s="716" t="s">
        <v>516</v>
      </c>
      <c r="O33" s="345">
        <v>3450000</v>
      </c>
      <c r="P33" s="358">
        <v>3367168.19</v>
      </c>
      <c r="Q33" s="347">
        <v>82831.83</v>
      </c>
      <c r="R33" s="348">
        <v>3698411.02</v>
      </c>
      <c r="U33" s="350"/>
      <c r="V33" s="351"/>
    </row>
    <row r="34" spans="1:22" ht="15">
      <c r="A34" s="353">
        <v>40449</v>
      </c>
      <c r="B34" s="1662" t="s">
        <v>782</v>
      </c>
      <c r="C34" s="1662"/>
      <c r="D34" s="1662"/>
      <c r="E34" s="352">
        <v>11482421</v>
      </c>
      <c r="F34" s="519">
        <v>113.83799999999999</v>
      </c>
      <c r="G34" s="354" t="s">
        <v>516</v>
      </c>
      <c r="H34" s="355">
        <v>40542</v>
      </c>
      <c r="I34" s="352">
        <v>13109069.557979999</v>
      </c>
      <c r="J34" s="1660" t="s">
        <v>516</v>
      </c>
      <c r="K34" s="1661"/>
      <c r="L34" s="356">
        <v>6535</v>
      </c>
      <c r="M34" s="716">
        <v>40932</v>
      </c>
      <c r="N34" s="716" t="s">
        <v>516</v>
      </c>
      <c r="O34" s="715">
        <v>11482421</v>
      </c>
      <c r="P34" s="358">
        <v>10592775.310000001</v>
      </c>
      <c r="Q34" s="359">
        <v>889645.69000000006</v>
      </c>
      <c r="R34" s="348">
        <v>11818944.369999999</v>
      </c>
      <c r="U34" s="350"/>
      <c r="V34" s="351"/>
    </row>
    <row r="35" spans="1:22" ht="15">
      <c r="A35" s="721">
        <v>40449</v>
      </c>
      <c r="B35" s="1663" t="s">
        <v>782</v>
      </c>
      <c r="C35" s="1663"/>
      <c r="D35" s="1663"/>
      <c r="E35" s="352">
        <v>13402491</v>
      </c>
      <c r="F35" s="519">
        <v>113.9</v>
      </c>
      <c r="G35" s="720" t="s">
        <v>516</v>
      </c>
      <c r="H35" s="719">
        <v>40512</v>
      </c>
      <c r="I35" s="718">
        <v>15308612.259000001</v>
      </c>
      <c r="J35" s="1660" t="s">
        <v>516</v>
      </c>
      <c r="K35" s="1661"/>
      <c r="L35" s="717">
        <v>7632</v>
      </c>
      <c r="M35" s="716">
        <v>40835</v>
      </c>
      <c r="N35" s="716" t="s">
        <v>516</v>
      </c>
      <c r="O35" s="715">
        <v>13402491</v>
      </c>
      <c r="P35" s="714">
        <v>12963736.869999999</v>
      </c>
      <c r="Q35" s="347">
        <v>438754.12</v>
      </c>
      <c r="R35" s="713">
        <v>14433038.52</v>
      </c>
      <c r="U35" s="350"/>
      <c r="V35" s="351"/>
    </row>
    <row r="36" spans="1:22" ht="15.75" thickBot="1">
      <c r="A36" s="712">
        <v>40449</v>
      </c>
      <c r="B36" s="1671" t="s">
        <v>785</v>
      </c>
      <c r="C36" s="1672"/>
      <c r="D36" s="1673"/>
      <c r="E36" s="711">
        <v>14950000</v>
      </c>
      <c r="F36" s="710">
        <v>114.006</v>
      </c>
      <c r="G36" s="709" t="s">
        <v>516</v>
      </c>
      <c r="H36" s="708">
        <v>40542</v>
      </c>
      <c r="I36" s="707">
        <v>17092069.219999999</v>
      </c>
      <c r="J36" s="1674" t="s">
        <v>516</v>
      </c>
      <c r="K36" s="1675"/>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76"/>
      <c r="B43" s="1676"/>
      <c r="C43" s="1676"/>
      <c r="D43" s="41"/>
      <c r="E43" s="40"/>
      <c r="F43" s="40"/>
      <c r="G43" s="40"/>
      <c r="H43" s="384"/>
      <c r="I43" s="391"/>
      <c r="J43" s="391"/>
      <c r="K43" s="391"/>
      <c r="L43" s="392"/>
      <c r="M43" s="392"/>
      <c r="N43" s="392"/>
      <c r="O43" s="392"/>
      <c r="P43" s="393"/>
      <c r="Q43" s="41"/>
      <c r="R43" s="391"/>
    </row>
    <row r="44" spans="1:22" ht="15" customHeight="1">
      <c r="A44" s="1659" t="s">
        <v>798</v>
      </c>
      <c r="B44" s="1659"/>
      <c r="C44" s="1659"/>
      <c r="D44" s="1659"/>
      <c r="E44" s="1659"/>
      <c r="F44" s="1659"/>
      <c r="G44" s="1659"/>
      <c r="H44" s="1659"/>
      <c r="I44" s="1659"/>
      <c r="J44" s="1659"/>
      <c r="K44" s="1659"/>
      <c r="L44" s="1659"/>
      <c r="M44" s="1659"/>
      <c r="N44" s="1659"/>
      <c r="O44" s="1659"/>
      <c r="P44" s="1659"/>
      <c r="Q44" s="1659"/>
      <c r="R44" s="394"/>
    </row>
    <row r="45" spans="1:22" ht="15" customHeight="1">
      <c r="A45" s="1659" t="s">
        <v>799</v>
      </c>
      <c r="B45" s="1659"/>
      <c r="C45" s="1659"/>
      <c r="D45" s="1659"/>
      <c r="E45" s="1659"/>
      <c r="F45" s="1659"/>
      <c r="G45" s="1659"/>
      <c r="H45" s="1659"/>
      <c r="I45" s="1659"/>
      <c r="J45" s="1659"/>
      <c r="K45" s="1659"/>
      <c r="L45" s="1659"/>
      <c r="M45" s="1659"/>
      <c r="N45" s="1659"/>
      <c r="O45" s="1659"/>
      <c r="P45" s="1659"/>
      <c r="Q45" s="1659"/>
      <c r="R45" s="326"/>
    </row>
    <row r="46" spans="1:22" ht="15" customHeight="1">
      <c r="A46" s="1659" t="s">
        <v>800</v>
      </c>
      <c r="B46" s="1659"/>
      <c r="C46" s="1659"/>
      <c r="D46" s="1659"/>
      <c r="E46" s="1659"/>
      <c r="F46" s="1659"/>
      <c r="G46" s="1659"/>
      <c r="H46" s="1659"/>
      <c r="I46" s="1659"/>
      <c r="J46" s="1659"/>
      <c r="K46" s="1659"/>
      <c r="L46" s="1659"/>
      <c r="M46" s="1659"/>
      <c r="N46" s="1659"/>
      <c r="O46" s="1659"/>
      <c r="P46" s="1659"/>
      <c r="Q46" s="1659"/>
      <c r="R46" s="395"/>
    </row>
    <row r="47" spans="1:22" ht="15" customHeight="1">
      <c r="A47" s="1659"/>
      <c r="B47" s="1659"/>
      <c r="C47" s="1659"/>
      <c r="D47" s="1659"/>
      <c r="E47" s="1659"/>
      <c r="F47" s="1659"/>
      <c r="G47" s="1659"/>
      <c r="H47" s="1659"/>
      <c r="I47" s="1659"/>
      <c r="J47" s="1659"/>
      <c r="K47" s="1659"/>
      <c r="L47" s="1659"/>
      <c r="M47" s="1659"/>
      <c r="N47" s="1659"/>
      <c r="O47" s="1659"/>
      <c r="P47" s="1659"/>
      <c r="Q47" s="1659"/>
      <c r="R47" s="395"/>
    </row>
    <row r="48" spans="1:22" ht="15" customHeight="1">
      <c r="A48" s="1659"/>
      <c r="B48" s="1659"/>
      <c r="C48" s="1659"/>
      <c r="D48" s="1659"/>
      <c r="E48" s="1659"/>
      <c r="F48" s="1659"/>
      <c r="G48" s="1659"/>
      <c r="H48" s="1659"/>
      <c r="I48" s="1659"/>
      <c r="J48" s="1659"/>
      <c r="K48" s="1659"/>
      <c r="L48" s="1659"/>
      <c r="M48" s="1659"/>
      <c r="N48" s="1659"/>
      <c r="O48" s="1659"/>
      <c r="P48" s="1659"/>
      <c r="Q48" s="1659"/>
      <c r="R48" s="395"/>
    </row>
    <row r="49" spans="1:18" ht="15" customHeight="1">
      <c r="A49" s="1659" t="s">
        <v>801</v>
      </c>
      <c r="B49" s="1659"/>
      <c r="C49" s="1659"/>
      <c r="D49" s="1659"/>
      <c r="E49" s="1659"/>
      <c r="F49" s="1659"/>
      <c r="G49" s="1659"/>
      <c r="H49" s="1659"/>
      <c r="I49" s="1659"/>
      <c r="J49" s="1659"/>
      <c r="K49" s="1659"/>
      <c r="L49" s="1659"/>
      <c r="M49" s="1659"/>
      <c r="N49" s="1659"/>
      <c r="O49" s="1659"/>
      <c r="P49" s="1659"/>
      <c r="Q49" s="1659"/>
      <c r="R49" s="396"/>
    </row>
    <row r="50" spans="1:18" ht="15" customHeight="1">
      <c r="A50" s="1659"/>
      <c r="B50" s="1659"/>
      <c r="C50" s="1659"/>
      <c r="D50" s="1659"/>
      <c r="E50" s="1659"/>
      <c r="F50" s="1659"/>
      <c r="G50" s="1659"/>
      <c r="H50" s="1659"/>
      <c r="I50" s="1659"/>
      <c r="J50" s="1659"/>
      <c r="K50" s="1659"/>
      <c r="L50" s="1659"/>
      <c r="M50" s="1659"/>
      <c r="N50" s="1659"/>
      <c r="O50" s="1659"/>
      <c r="P50" s="1659"/>
      <c r="Q50" s="1659"/>
      <c r="R50" s="396"/>
    </row>
    <row r="51" spans="1:18" s="397" customFormat="1" ht="15" customHeight="1">
      <c r="A51" s="1659"/>
      <c r="B51" s="1659"/>
      <c r="C51" s="1659"/>
      <c r="D51" s="1659"/>
      <c r="E51" s="1659"/>
      <c r="F51" s="1659"/>
      <c r="G51" s="1659"/>
      <c r="H51" s="1659"/>
      <c r="I51" s="1659"/>
      <c r="J51" s="1659"/>
      <c r="K51" s="1659"/>
      <c r="L51" s="1659"/>
      <c r="M51" s="1659"/>
      <c r="N51" s="1659"/>
      <c r="O51" s="1659"/>
      <c r="P51" s="1659"/>
      <c r="Q51" s="1659"/>
      <c r="R51" s="398"/>
    </row>
    <row r="52" spans="1:18" ht="14.25">
      <c r="A52" s="1659" t="s">
        <v>802</v>
      </c>
      <c r="B52" s="1659"/>
      <c r="C52" s="1659"/>
      <c r="D52" s="1659"/>
      <c r="E52" s="1659"/>
      <c r="F52" s="1659"/>
      <c r="G52" s="1659"/>
      <c r="H52" s="1659"/>
      <c r="I52" s="1659"/>
      <c r="J52" s="1659"/>
      <c r="K52" s="1659"/>
      <c r="L52" s="1659"/>
      <c r="M52" s="1659"/>
      <c r="N52" s="1659"/>
      <c r="O52" s="1659"/>
      <c r="P52" s="1659"/>
      <c r="Q52" s="1659"/>
    </row>
    <row r="53" spans="1:18">
      <c r="A53" s="1667" t="s">
        <v>803</v>
      </c>
      <c r="B53" s="1667"/>
      <c r="C53" s="1667"/>
      <c r="D53" s="1667"/>
      <c r="E53" s="1667"/>
      <c r="F53" s="1667"/>
      <c r="G53" s="1667"/>
      <c r="H53" s="1667"/>
      <c r="I53" s="1667"/>
      <c r="J53" s="1667"/>
      <c r="K53" s="1667"/>
      <c r="L53" s="1667"/>
      <c r="M53" s="1667"/>
      <c r="N53" s="1667"/>
      <c r="O53" s="1667"/>
      <c r="P53" s="1667"/>
      <c r="Q53" s="1667"/>
    </row>
    <row r="54" spans="1:18">
      <c r="A54" s="1667"/>
      <c r="B54" s="1667"/>
      <c r="C54" s="1667"/>
      <c r="D54" s="1667"/>
      <c r="E54" s="1667"/>
      <c r="F54" s="1667"/>
      <c r="G54" s="1667"/>
      <c r="H54" s="1667"/>
      <c r="I54" s="1667"/>
      <c r="J54" s="1667"/>
      <c r="K54" s="1667"/>
      <c r="L54" s="1667"/>
      <c r="M54" s="1667"/>
      <c r="N54" s="1667"/>
      <c r="O54" s="1667"/>
      <c r="P54" s="1667"/>
      <c r="Q54" s="1667"/>
    </row>
    <row r="55" spans="1:18" ht="14.25">
      <c r="A55" s="1667" t="s">
        <v>804</v>
      </c>
      <c r="B55" s="1667"/>
      <c r="C55" s="1667"/>
      <c r="D55" s="1667"/>
      <c r="E55" s="1667"/>
      <c r="F55" s="1667"/>
      <c r="G55" s="1667"/>
      <c r="H55" s="1667"/>
      <c r="I55" s="1667"/>
      <c r="J55" s="1667"/>
      <c r="K55" s="1667"/>
      <c r="L55" s="1667"/>
      <c r="M55" s="1667"/>
      <c r="N55" s="1667"/>
      <c r="O55" s="1667"/>
      <c r="P55" s="1667"/>
      <c r="Q55" s="1667"/>
    </row>
    <row r="56" spans="1:18" ht="30.75" customHeight="1">
      <c r="A56" s="1667" t="s">
        <v>805</v>
      </c>
      <c r="B56" s="1667"/>
      <c r="C56" s="1667"/>
      <c r="D56" s="1667"/>
      <c r="E56" s="1667"/>
      <c r="F56" s="1667"/>
      <c r="G56" s="1667"/>
      <c r="H56" s="1667"/>
      <c r="I56" s="1667"/>
      <c r="J56" s="1667"/>
      <c r="K56" s="1667"/>
      <c r="L56" s="1667"/>
      <c r="M56" s="1667"/>
      <c r="N56" s="1667"/>
      <c r="O56" s="1667"/>
      <c r="P56" s="1667"/>
      <c r="Q56" s="1667"/>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c r="A1" s="1136" t="s">
        <v>750</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row>
    <row r="2" spans="1:27" s="895" customFormat="1" ht="15">
      <c r="A2" s="1136" t="s">
        <v>806</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row>
    <row r="3" spans="1:27" s="895" customFormat="1" ht="15" thickBot="1">
      <c r="F3" s="972"/>
      <c r="H3" s="399"/>
      <c r="I3" s="171"/>
      <c r="J3" s="171"/>
      <c r="K3" s="171"/>
      <c r="L3" s="400"/>
      <c r="M3" s="400"/>
      <c r="N3" s="400"/>
      <c r="O3" s="400"/>
      <c r="P3" s="400"/>
      <c r="Q3" s="400"/>
      <c r="S3" s="401"/>
    </row>
    <row r="4" spans="1:27" s="895" customFormat="1" ht="37.5" customHeight="1" thickBot="1">
      <c r="A4" s="1455" t="s">
        <v>0</v>
      </c>
      <c r="B4" s="1156" t="s">
        <v>1</v>
      </c>
      <c r="C4" s="1691" t="s">
        <v>453</v>
      </c>
      <c r="D4" s="1590"/>
      <c r="E4" s="1473"/>
      <c r="F4" s="1156" t="s">
        <v>452</v>
      </c>
      <c r="G4" s="1156" t="s">
        <v>598</v>
      </c>
      <c r="H4" s="1730" t="s">
        <v>807</v>
      </c>
      <c r="I4" s="1172" t="s">
        <v>455</v>
      </c>
      <c r="J4" s="1589" t="s">
        <v>808</v>
      </c>
      <c r="K4" s="1590"/>
      <c r="L4" s="1591"/>
      <c r="M4" s="1589" t="s">
        <v>809</v>
      </c>
      <c r="N4" s="1590"/>
      <c r="O4" s="1591"/>
      <c r="P4" s="1589" t="s">
        <v>810</v>
      </c>
      <c r="Q4" s="1591"/>
      <c r="R4" s="1455" t="s">
        <v>647</v>
      </c>
      <c r="S4" s="1706"/>
      <c r="T4" s="1707" t="s">
        <v>811</v>
      </c>
      <c r="U4" s="1469"/>
      <c r="V4" s="1708" t="s">
        <v>812</v>
      </c>
      <c r="W4" s="1709"/>
      <c r="X4" s="1710"/>
    </row>
    <row r="5" spans="1:27" s="895" customFormat="1" ht="45.75" customHeight="1" thickBot="1">
      <c r="A5" s="1456"/>
      <c r="B5" s="1157"/>
      <c r="C5" s="778" t="s">
        <v>602</v>
      </c>
      <c r="D5" s="779" t="s">
        <v>296</v>
      </c>
      <c r="E5" s="778" t="s">
        <v>297</v>
      </c>
      <c r="F5" s="1157"/>
      <c r="G5" s="1157"/>
      <c r="H5" s="1731"/>
      <c r="I5" s="1173"/>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33">
        <v>40193</v>
      </c>
      <c r="S6" s="1734">
        <v>156250000</v>
      </c>
      <c r="T6" s="1696">
        <v>0</v>
      </c>
      <c r="U6" s="1735"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700"/>
      <c r="S7" s="1718"/>
      <c r="T7" s="1697"/>
      <c r="U7" s="1693"/>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8">
        <v>40190</v>
      </c>
      <c r="S9" s="1717">
        <v>166000000</v>
      </c>
      <c r="T9" s="1719">
        <v>0</v>
      </c>
      <c r="U9" s="1694"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700"/>
      <c r="S10" s="1718"/>
      <c r="T10" s="1697"/>
      <c r="U10" s="1695"/>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8">
        <v>40997</v>
      </c>
      <c r="S29" s="1701">
        <v>161386869.61000001</v>
      </c>
      <c r="T29" s="1564">
        <f t="shared" si="0"/>
        <v>0</v>
      </c>
      <c r="U29" s="1692"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9"/>
      <c r="S30" s="1702"/>
      <c r="T30" s="1565"/>
      <c r="U30" s="1714"/>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9"/>
      <c r="S31" s="1702"/>
      <c r="T31" s="1565"/>
      <c r="U31" s="1714"/>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9"/>
      <c r="S32" s="1702"/>
      <c r="T32" s="1565"/>
      <c r="U32" s="1714"/>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700"/>
      <c r="S33" s="1237"/>
      <c r="T33" s="1566"/>
      <c r="U33" s="1693"/>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8">
        <v>40982</v>
      </c>
      <c r="S51" s="1720">
        <v>284468750.31999999</v>
      </c>
      <c r="T51" s="1564">
        <f t="shared" si="1"/>
        <v>0</v>
      </c>
      <c r="U51" s="1703"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9"/>
      <c r="S52" s="1721"/>
      <c r="T52" s="1565"/>
      <c r="U52" s="1704"/>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9"/>
      <c r="S53" s="1721"/>
      <c r="T53" s="1565"/>
      <c r="U53" s="1704"/>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9"/>
      <c r="S54" s="1721"/>
      <c r="T54" s="1565"/>
      <c r="U54" s="1704"/>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700"/>
      <c r="S55" s="1722"/>
      <c r="T55" s="1566"/>
      <c r="U55" s="1705"/>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8">
        <v>41346</v>
      </c>
      <c r="S60" s="1701">
        <v>243459145.19</v>
      </c>
      <c r="T60" s="1715">
        <f>T59-S60</f>
        <v>0</v>
      </c>
      <c r="U60" s="1692"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700"/>
      <c r="S61" s="1237"/>
      <c r="T61" s="1716"/>
      <c r="U61" s="1693"/>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8">
        <v>41298</v>
      </c>
      <c r="S67" s="1701">
        <v>341479690.19</v>
      </c>
      <c r="T67" s="1711">
        <f>T66-S67</f>
        <v>0</v>
      </c>
      <c r="U67" s="1703"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700"/>
      <c r="S68" s="1237"/>
      <c r="T68" s="1713"/>
      <c r="U68" s="1705"/>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8">
        <v>41151</v>
      </c>
      <c r="S77" s="1701">
        <v>292454479.89999998</v>
      </c>
      <c r="T77" s="1726">
        <f t="shared" si="2"/>
        <v>0</v>
      </c>
      <c r="U77" s="1692"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9"/>
      <c r="S78" s="1702"/>
      <c r="T78" s="1727"/>
      <c r="U78" s="1714"/>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9"/>
      <c r="S79" s="1702"/>
      <c r="T79" s="1727"/>
      <c r="U79" s="1714"/>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9"/>
      <c r="S80" s="1702"/>
      <c r="T80" s="1727"/>
      <c r="U80" s="1714"/>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9"/>
      <c r="S81" s="1702"/>
      <c r="T81" s="1727"/>
      <c r="U81" s="1714"/>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700"/>
      <c r="S82" s="1237"/>
      <c r="T82" s="1732"/>
      <c r="U82" s="1693"/>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9">
        <v>41143</v>
      </c>
      <c r="S94" s="1702">
        <v>583467338.61000001</v>
      </c>
      <c r="T94" s="1712">
        <f>T92-S94</f>
        <v>0</v>
      </c>
      <c r="U94" s="1723"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700"/>
      <c r="S95" s="1237"/>
      <c r="T95" s="1713"/>
      <c r="U95" s="1724"/>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8">
        <v>41218</v>
      </c>
      <c r="S99" s="1701">
        <v>419026438.77999997</v>
      </c>
      <c r="T99" s="1711">
        <f>T98-S99</f>
        <v>0</v>
      </c>
      <c r="U99" s="1692"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9"/>
      <c r="S100" s="1702"/>
      <c r="T100" s="1712"/>
      <c r="U100" s="1714"/>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700"/>
      <c r="S101" s="1237"/>
      <c r="T101" s="1713"/>
      <c r="U101" s="1693"/>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8">
        <v>41200</v>
      </c>
      <c r="S108" s="1701">
        <v>794459373.71000004</v>
      </c>
      <c r="T108" s="1711">
        <f t="shared" si="4"/>
        <v>0</v>
      </c>
      <c r="U108" s="1703"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9"/>
      <c r="S109" s="1702"/>
      <c r="T109" s="1712"/>
      <c r="U109" s="1704"/>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700"/>
      <c r="S110" s="1237"/>
      <c r="T110" s="1713"/>
      <c r="U110" s="1705"/>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8">
        <v>41326</v>
      </c>
      <c r="S122" s="1701">
        <v>6862425.4000000004</v>
      </c>
      <c r="T122" s="1711">
        <f>ROUND(T121-S122,0)</f>
        <v>0</v>
      </c>
      <c r="U122" s="1692"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9"/>
      <c r="S123" s="1702"/>
      <c r="T123" s="1712"/>
      <c r="U123" s="1714"/>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9"/>
      <c r="S124" s="1702"/>
      <c r="T124" s="1712"/>
      <c r="U124" s="1714"/>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9"/>
      <c r="S125" s="1702"/>
      <c r="T125" s="1712"/>
      <c r="U125" s="1714"/>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9"/>
      <c r="S126" s="1702"/>
      <c r="T126" s="1712"/>
      <c r="U126" s="1714"/>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9"/>
      <c r="S127" s="1702"/>
      <c r="T127" s="1712"/>
      <c r="U127" s="1714"/>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9"/>
      <c r="S128" s="1702"/>
      <c r="T128" s="1712"/>
      <c r="U128" s="1714"/>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700"/>
      <c r="S129" s="1237"/>
      <c r="T129" s="1713"/>
      <c r="U129" s="1693"/>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9">
        <v>41319</v>
      </c>
      <c r="S140" s="1702">
        <v>201075230.44999999</v>
      </c>
      <c r="T140" s="1712">
        <f t="shared" si="6"/>
        <v>0</v>
      </c>
      <c r="U140" s="1704"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9"/>
      <c r="S141" s="1702"/>
      <c r="T141" s="1712"/>
      <c r="U141" s="1704"/>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9"/>
      <c r="S142" s="1702"/>
      <c r="T142" s="1712"/>
      <c r="U142" s="1704"/>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9"/>
      <c r="S143" s="1702"/>
      <c r="T143" s="1712"/>
      <c r="U143" s="1704"/>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700"/>
      <c r="S144" s="1237"/>
      <c r="T144" s="1713"/>
      <c r="U144" s="1705"/>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8">
        <v>41201</v>
      </c>
      <c r="S151" s="1701">
        <v>122255549.79000001</v>
      </c>
      <c r="T151" s="1726">
        <f t="shared" si="7"/>
        <v>0</v>
      </c>
      <c r="U151" s="1692"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9"/>
      <c r="S152" s="1702"/>
      <c r="T152" s="1727"/>
      <c r="U152" s="1714"/>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9"/>
      <c r="S153" s="1702"/>
      <c r="T153" s="1727"/>
      <c r="U153" s="1714"/>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9"/>
      <c r="S154" s="1702"/>
      <c r="T154" s="1727"/>
      <c r="U154" s="1714"/>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43"/>
      <c r="S155" s="1725"/>
      <c r="T155" s="1728"/>
      <c r="U155" s="1729"/>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8">
        <v>41173</v>
      </c>
      <c r="S163" s="1701">
        <v>161866169.72</v>
      </c>
      <c r="T163" s="1711">
        <f t="shared" si="8"/>
        <v>0</v>
      </c>
      <c r="U163" s="1703"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9"/>
      <c r="S164" s="1702"/>
      <c r="T164" s="1712"/>
      <c r="U164" s="1704"/>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9"/>
      <c r="S165" s="1702"/>
      <c r="T165" s="1712"/>
      <c r="U165" s="1704"/>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9"/>
      <c r="S166" s="1702"/>
      <c r="T166" s="1712"/>
      <c r="U166" s="1704"/>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43"/>
      <c r="S167" s="1725"/>
      <c r="T167" s="1243"/>
      <c r="U167" s="1738"/>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8">
        <v>41358</v>
      </c>
      <c r="S174" s="1701">
        <v>30369198.41</v>
      </c>
      <c r="T174" s="1711">
        <f t="shared" si="9"/>
        <v>0</v>
      </c>
      <c r="U174" s="1692"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9"/>
      <c r="S175" s="1702"/>
      <c r="T175" s="1712"/>
      <c r="U175" s="1714"/>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9"/>
      <c r="S176" s="1702"/>
      <c r="T176" s="1712"/>
      <c r="U176" s="1714"/>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9"/>
      <c r="S177" s="1702"/>
      <c r="T177" s="1712"/>
      <c r="U177" s="1714"/>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9"/>
      <c r="S178" s="1702"/>
      <c r="T178" s="1712"/>
      <c r="U178" s="1714"/>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700"/>
      <c r="S179" s="1237"/>
      <c r="T179" s="1713"/>
      <c r="U179" s="1693"/>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 customHeight="1">
      <c r="A186" s="981"/>
      <c r="B186" s="963"/>
      <c r="C186" s="479"/>
      <c r="D186" s="446"/>
      <c r="E186" s="981"/>
      <c r="F186" s="909"/>
      <c r="G186" s="446"/>
      <c r="H186" s="447"/>
      <c r="I186" s="953"/>
      <c r="J186" s="997"/>
      <c r="K186" s="981"/>
      <c r="L186" s="443"/>
      <c r="M186" s="444"/>
      <c r="N186" s="445"/>
      <c r="O186" s="443"/>
      <c r="P186" s="951"/>
      <c r="Q186" s="443"/>
      <c r="R186" s="1699">
        <v>41298</v>
      </c>
      <c r="S186" s="1702">
        <v>375212503.20999998</v>
      </c>
      <c r="T186" s="1712">
        <f>T184-S186</f>
        <v>0</v>
      </c>
      <c r="U186" s="1723" t="s">
        <v>821</v>
      </c>
      <c r="V186" s="417">
        <v>41410</v>
      </c>
      <c r="W186" s="470" t="s">
        <v>827</v>
      </c>
      <c r="X186" s="348">
        <v>963411.44202934124</v>
      </c>
    </row>
    <row r="187" spans="1:24" s="895" customFormat="1" ht="28.7" customHeight="1">
      <c r="A187" s="981"/>
      <c r="B187" s="963"/>
      <c r="C187" s="479"/>
      <c r="D187" s="446"/>
      <c r="E187" s="981"/>
      <c r="F187" s="909"/>
      <c r="G187" s="446"/>
      <c r="H187" s="447"/>
      <c r="I187" s="953"/>
      <c r="J187" s="997"/>
      <c r="K187" s="981"/>
      <c r="L187" s="443"/>
      <c r="M187" s="444"/>
      <c r="N187" s="445"/>
      <c r="O187" s="443"/>
      <c r="P187" s="951"/>
      <c r="Q187" s="443"/>
      <c r="R187" s="1699"/>
      <c r="S187" s="1702"/>
      <c r="T187" s="1712"/>
      <c r="U187" s="1723"/>
      <c r="V187" s="672">
        <v>41466</v>
      </c>
      <c r="W187" s="470" t="s">
        <v>827</v>
      </c>
      <c r="X187" s="348">
        <v>750003.75</v>
      </c>
    </row>
    <row r="188" spans="1:24" s="895" customFormat="1" ht="28.7" customHeight="1">
      <c r="A188" s="981"/>
      <c r="B188" s="963"/>
      <c r="C188" s="479"/>
      <c r="D188" s="446"/>
      <c r="E188" s="981"/>
      <c r="F188" s="909"/>
      <c r="G188" s="446"/>
      <c r="H188" s="447"/>
      <c r="I188" s="953"/>
      <c r="J188" s="997"/>
      <c r="K188" s="981"/>
      <c r="L188" s="443"/>
      <c r="M188" s="444"/>
      <c r="N188" s="445"/>
      <c r="O188" s="443"/>
      <c r="P188" s="951"/>
      <c r="Q188" s="443"/>
      <c r="R188" s="1699"/>
      <c r="S188" s="1702"/>
      <c r="T188" s="1712"/>
      <c r="U188" s="1723"/>
      <c r="V188" s="672">
        <v>41522</v>
      </c>
      <c r="W188" s="470" t="s">
        <v>827</v>
      </c>
      <c r="X188" s="348">
        <v>100000.5</v>
      </c>
    </row>
    <row r="189" spans="1:24" s="895" customFormat="1" ht="28.7" customHeight="1">
      <c r="A189" s="468"/>
      <c r="B189" s="949"/>
      <c r="C189" s="480"/>
      <c r="D189" s="420"/>
      <c r="E189" s="468"/>
      <c r="F189" s="910"/>
      <c r="G189" s="420"/>
      <c r="H189" s="66"/>
      <c r="I189" s="913"/>
      <c r="J189" s="998"/>
      <c r="K189" s="468"/>
      <c r="L189" s="469"/>
      <c r="M189" s="421"/>
      <c r="N189" s="472"/>
      <c r="O189" s="469"/>
      <c r="P189" s="952"/>
      <c r="Q189" s="469"/>
      <c r="R189" s="1700"/>
      <c r="S189" s="1237"/>
      <c r="T189" s="1713"/>
      <c r="U189" s="1724"/>
      <c r="V189" s="672">
        <v>41635</v>
      </c>
      <c r="W189" s="470" t="s">
        <v>827</v>
      </c>
      <c r="X189" s="348">
        <v>142168.42000000001</v>
      </c>
    </row>
    <row r="190" spans="1:24" s="895" customFormat="1" ht="28.7"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 customHeight="1">
      <c r="A200" s="981"/>
      <c r="B200" s="963"/>
      <c r="C200" s="479"/>
      <c r="D200" s="446"/>
      <c r="E200" s="981"/>
      <c r="F200" s="909"/>
      <c r="G200" s="446"/>
      <c r="H200" s="447"/>
      <c r="I200" s="953"/>
      <c r="J200" s="997"/>
      <c r="K200" s="981"/>
      <c r="L200" s="443"/>
      <c r="M200" s="444"/>
      <c r="N200" s="445"/>
      <c r="O200" s="443"/>
      <c r="P200" s="951"/>
      <c r="Q200" s="157"/>
      <c r="R200" s="1698">
        <v>41428</v>
      </c>
      <c r="S200" s="1701">
        <v>31835007.949999999</v>
      </c>
      <c r="T200" s="1726">
        <f t="shared" si="10"/>
        <v>0</v>
      </c>
      <c r="U200" s="1692" t="s">
        <v>823</v>
      </c>
      <c r="V200" s="672">
        <v>41428</v>
      </c>
      <c r="W200" s="470" t="s">
        <v>827</v>
      </c>
      <c r="X200" s="348">
        <v>46575749.990000002</v>
      </c>
    </row>
    <row r="201" spans="1:24" s="895" customFormat="1" ht="28.7" customHeight="1">
      <c r="A201" s="981"/>
      <c r="B201" s="963"/>
      <c r="C201" s="479"/>
      <c r="D201" s="446"/>
      <c r="E201" s="981"/>
      <c r="F201" s="909"/>
      <c r="G201" s="446"/>
      <c r="H201" s="447"/>
      <c r="I201" s="953"/>
      <c r="J201" s="997"/>
      <c r="K201" s="981"/>
      <c r="L201" s="443"/>
      <c r="M201" s="444"/>
      <c r="N201" s="445"/>
      <c r="O201" s="443"/>
      <c r="P201" s="951"/>
      <c r="Q201" s="157"/>
      <c r="R201" s="1699"/>
      <c r="S201" s="1702"/>
      <c r="T201" s="1727"/>
      <c r="U201" s="1714"/>
      <c r="V201" s="672">
        <v>41439</v>
      </c>
      <c r="W201" s="470" t="s">
        <v>827</v>
      </c>
      <c r="X201" s="348">
        <v>54999725</v>
      </c>
    </row>
    <row r="202" spans="1:24" s="895" customFormat="1" ht="28.7" customHeight="1">
      <c r="A202" s="981"/>
      <c r="B202" s="963"/>
      <c r="C202" s="479"/>
      <c r="D202" s="446"/>
      <c r="E202" s="981"/>
      <c r="F202" s="909"/>
      <c r="G202" s="446"/>
      <c r="H202" s="447"/>
      <c r="I202" s="953"/>
      <c r="J202" s="997"/>
      <c r="K202" s="981"/>
      <c r="L202" s="443"/>
      <c r="M202" s="444"/>
      <c r="N202" s="445"/>
      <c r="O202" s="443"/>
      <c r="P202" s="951"/>
      <c r="Q202" s="157"/>
      <c r="R202" s="1699"/>
      <c r="S202" s="1702"/>
      <c r="T202" s="1727"/>
      <c r="U202" s="1714"/>
      <c r="V202" s="672">
        <v>41449</v>
      </c>
      <c r="W202" s="470" t="s">
        <v>827</v>
      </c>
      <c r="X202" s="348">
        <v>27999859.99783726</v>
      </c>
    </row>
    <row r="203" spans="1:24" s="895" customFormat="1" ht="28.7" customHeight="1">
      <c r="A203" s="981"/>
      <c r="B203" s="963"/>
      <c r="C203" s="479"/>
      <c r="D203" s="446"/>
      <c r="E203" s="981"/>
      <c r="F203" s="909"/>
      <c r="G203" s="446"/>
      <c r="H203" s="447"/>
      <c r="I203" s="953"/>
      <c r="J203" s="997"/>
      <c r="K203" s="981"/>
      <c r="L203" s="443"/>
      <c r="M203" s="444"/>
      <c r="N203" s="445"/>
      <c r="O203" s="443"/>
      <c r="P203" s="951"/>
      <c r="Q203" s="157"/>
      <c r="R203" s="1699"/>
      <c r="S203" s="1702"/>
      <c r="T203" s="1727"/>
      <c r="U203" s="1714"/>
      <c r="V203" s="672">
        <v>41451</v>
      </c>
      <c r="W203" s="470" t="s">
        <v>827</v>
      </c>
      <c r="X203" s="348">
        <v>11749941.25</v>
      </c>
    </row>
    <row r="204" spans="1:24" s="895" customFormat="1" ht="28.7" customHeight="1">
      <c r="A204" s="981"/>
      <c r="B204" s="963"/>
      <c r="C204" s="479"/>
      <c r="D204" s="446"/>
      <c r="E204" s="981"/>
      <c r="F204" s="909"/>
      <c r="G204" s="446"/>
      <c r="H204" s="447"/>
      <c r="I204" s="953"/>
      <c r="J204" s="997"/>
      <c r="K204" s="981"/>
      <c r="L204" s="443"/>
      <c r="M204" s="444"/>
      <c r="N204" s="445"/>
      <c r="O204" s="443"/>
      <c r="P204" s="951"/>
      <c r="Q204" s="157"/>
      <c r="R204" s="1699"/>
      <c r="S204" s="1702"/>
      <c r="T204" s="1727"/>
      <c r="U204" s="1714"/>
      <c r="V204" s="672">
        <v>41464</v>
      </c>
      <c r="W204" s="470" t="s">
        <v>832</v>
      </c>
      <c r="X204" s="348">
        <v>40974795.119999997</v>
      </c>
    </row>
    <row r="205" spans="1:24" s="895" customFormat="1" ht="28.7" customHeight="1">
      <c r="A205" s="981"/>
      <c r="B205" s="963"/>
      <c r="C205" s="479"/>
      <c r="D205" s="446"/>
      <c r="E205" s="981"/>
      <c r="F205" s="909"/>
      <c r="G205" s="446"/>
      <c r="H205" s="447"/>
      <c r="I205" s="953"/>
      <c r="J205" s="997"/>
      <c r="K205" s="981"/>
      <c r="L205" s="443"/>
      <c r="M205" s="444"/>
      <c r="N205" s="445"/>
      <c r="O205" s="443"/>
      <c r="P205" s="951"/>
      <c r="Q205" s="157"/>
      <c r="R205" s="1700"/>
      <c r="S205" s="1237"/>
      <c r="T205" s="1732"/>
      <c r="U205" s="1693"/>
      <c r="V205" s="672">
        <v>41620</v>
      </c>
      <c r="W205" s="470" t="s">
        <v>834</v>
      </c>
      <c r="X205" s="348">
        <v>539008.5</v>
      </c>
    </row>
    <row r="206" spans="1:24" s="895" customFormat="1" ht="28.7"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 customHeight="1">
      <c r="A214" s="981"/>
      <c r="B214" s="963"/>
      <c r="C214" s="479"/>
      <c r="D214" s="446"/>
      <c r="E214" s="981"/>
      <c r="F214" s="909"/>
      <c r="G214" s="446"/>
      <c r="H214" s="951"/>
      <c r="I214" s="448"/>
      <c r="J214" s="984"/>
      <c r="K214" s="981"/>
      <c r="L214" s="471"/>
      <c r="M214" s="491"/>
      <c r="N214" s="951"/>
      <c r="O214" s="471"/>
      <c r="P214" s="445"/>
      <c r="Q214" s="471"/>
      <c r="R214" s="1698">
        <v>41408</v>
      </c>
      <c r="S214" s="1701">
        <v>311134468.85000002</v>
      </c>
      <c r="T214" s="1711">
        <f t="shared" si="11"/>
        <v>0</v>
      </c>
      <c r="U214" s="1703" t="s">
        <v>821</v>
      </c>
      <c r="V214" s="740">
        <v>41422</v>
      </c>
      <c r="W214" s="1086" t="s">
        <v>827</v>
      </c>
      <c r="X214" s="737">
        <v>444393.06</v>
      </c>
    </row>
    <row r="215" spans="1:24" s="895" customFormat="1" ht="28.7" customHeight="1">
      <c r="A215" s="981"/>
      <c r="B215" s="963"/>
      <c r="C215" s="479"/>
      <c r="D215" s="446"/>
      <c r="E215" s="981"/>
      <c r="F215" s="909"/>
      <c r="G215" s="446"/>
      <c r="H215" s="951"/>
      <c r="I215" s="448"/>
      <c r="J215" s="984"/>
      <c r="K215" s="981"/>
      <c r="L215" s="471"/>
      <c r="M215" s="491"/>
      <c r="N215" s="951"/>
      <c r="O215" s="471"/>
      <c r="P215" s="445"/>
      <c r="Q215" s="471"/>
      <c r="R215" s="1699"/>
      <c r="S215" s="1702"/>
      <c r="T215" s="1712"/>
      <c r="U215" s="1704"/>
      <c r="V215" s="739">
        <v>41428</v>
      </c>
      <c r="W215" s="738" t="s">
        <v>827</v>
      </c>
      <c r="X215" s="737">
        <v>1960288.55</v>
      </c>
    </row>
    <row r="216" spans="1:24" s="895" customFormat="1" ht="28.7" customHeight="1">
      <c r="A216" s="981"/>
      <c r="B216" s="963"/>
      <c r="C216" s="479"/>
      <c r="D216" s="446"/>
      <c r="E216" s="981"/>
      <c r="F216" s="909"/>
      <c r="G216" s="446"/>
      <c r="H216" s="951"/>
      <c r="I216" s="448"/>
      <c r="J216" s="984"/>
      <c r="K216" s="981"/>
      <c r="L216" s="471"/>
      <c r="M216" s="491"/>
      <c r="N216" s="951"/>
      <c r="O216" s="471"/>
      <c r="P216" s="445"/>
      <c r="Q216" s="471"/>
      <c r="R216" s="1699"/>
      <c r="S216" s="1702"/>
      <c r="T216" s="1712"/>
      <c r="U216" s="1704"/>
      <c r="V216" s="672">
        <v>41439</v>
      </c>
      <c r="W216" s="1086" t="s">
        <v>827</v>
      </c>
      <c r="X216" s="737">
        <v>1375006.88</v>
      </c>
    </row>
    <row r="217" spans="1:24" s="895" customFormat="1" ht="28.7" customHeight="1">
      <c r="A217" s="981"/>
      <c r="B217" s="963"/>
      <c r="C217" s="479"/>
      <c r="D217" s="446"/>
      <c r="E217" s="981"/>
      <c r="F217" s="909"/>
      <c r="G217" s="446"/>
      <c r="H217" s="951"/>
      <c r="I217" s="448"/>
      <c r="J217" s="984"/>
      <c r="K217" s="981"/>
      <c r="L217" s="471"/>
      <c r="M217" s="491"/>
      <c r="N217" s="951"/>
      <c r="O217" s="471"/>
      <c r="P217" s="445"/>
      <c r="Q217" s="471"/>
      <c r="R217" s="1699"/>
      <c r="S217" s="1702"/>
      <c r="T217" s="1712"/>
      <c r="U217" s="1704"/>
      <c r="V217" s="672">
        <v>41449</v>
      </c>
      <c r="W217" s="1086" t="s">
        <v>827</v>
      </c>
      <c r="X217" s="737">
        <v>700003.5000540684</v>
      </c>
    </row>
    <row r="218" spans="1:24" s="895" customFormat="1" ht="28.7" customHeight="1">
      <c r="A218" s="981"/>
      <c r="B218" s="963"/>
      <c r="C218" s="479"/>
      <c r="D218" s="446"/>
      <c r="E218" s="981"/>
      <c r="F218" s="909"/>
      <c r="G218" s="446"/>
      <c r="H218" s="951"/>
      <c r="I218" s="448"/>
      <c r="J218" s="984"/>
      <c r="K218" s="981"/>
      <c r="L218" s="471"/>
      <c r="M218" s="491"/>
      <c r="N218" s="951"/>
      <c r="O218" s="471"/>
      <c r="P218" s="445"/>
      <c r="Q218" s="471"/>
      <c r="R218" s="1699"/>
      <c r="S218" s="1702"/>
      <c r="T218" s="1712"/>
      <c r="U218" s="1704"/>
      <c r="V218" s="672">
        <v>41451</v>
      </c>
      <c r="W218" s="1086" t="s">
        <v>827</v>
      </c>
      <c r="X218" s="737">
        <v>293751.46999999997</v>
      </c>
    </row>
    <row r="219" spans="1:24" s="895" customFormat="1" ht="28.7" customHeight="1">
      <c r="A219" s="981"/>
      <c r="B219" s="963"/>
      <c r="C219" s="479"/>
      <c r="D219" s="446"/>
      <c r="E219" s="981"/>
      <c r="F219" s="909"/>
      <c r="G219" s="446"/>
      <c r="H219" s="951"/>
      <c r="I219" s="448"/>
      <c r="J219" s="984"/>
      <c r="K219" s="981"/>
      <c r="L219" s="471"/>
      <c r="M219" s="491"/>
      <c r="N219" s="951"/>
      <c r="O219" s="471"/>
      <c r="P219" s="445"/>
      <c r="Q219" s="471"/>
      <c r="R219" s="1699"/>
      <c r="S219" s="1702"/>
      <c r="T219" s="1712"/>
      <c r="U219" s="1704"/>
      <c r="V219" s="672">
        <v>41464</v>
      </c>
      <c r="W219" s="1086" t="s">
        <v>832</v>
      </c>
      <c r="X219" s="737">
        <v>1024380.12</v>
      </c>
    </row>
    <row r="220" spans="1:24" s="895" customFormat="1" ht="28.7" customHeight="1" thickBot="1">
      <c r="A220" s="982"/>
      <c r="B220" s="995"/>
      <c r="C220" s="493"/>
      <c r="D220" s="494"/>
      <c r="E220" s="982"/>
      <c r="F220" s="993"/>
      <c r="G220" s="494"/>
      <c r="H220" s="148"/>
      <c r="I220" s="990"/>
      <c r="J220" s="985"/>
      <c r="K220" s="982"/>
      <c r="L220" s="495"/>
      <c r="M220" s="496"/>
      <c r="N220" s="148"/>
      <c r="O220" s="495"/>
      <c r="P220" s="497"/>
      <c r="Q220" s="495"/>
      <c r="R220" s="1737"/>
      <c r="S220" s="1741"/>
      <c r="T220" s="1742"/>
      <c r="U220" s="1744"/>
      <c r="V220" s="498">
        <v>41620</v>
      </c>
      <c r="W220" s="736" t="s">
        <v>834</v>
      </c>
      <c r="X220" s="499">
        <v>13475.35</v>
      </c>
    </row>
    <row r="221" spans="1:24" s="895" customFormat="1" ht="14.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c r="A222" s="892"/>
      <c r="B222" s="892"/>
      <c r="C222" s="892"/>
      <c r="D222" s="892"/>
      <c r="E222" s="892"/>
      <c r="F222" s="1135" t="s">
        <v>840</v>
      </c>
      <c r="G222" s="1135"/>
      <c r="H222" s="500">
        <f>SUM(H6:H213)</f>
        <v>29999999999.640007</v>
      </c>
      <c r="I222" s="41"/>
      <c r="J222" s="1135" t="s">
        <v>841</v>
      </c>
      <c r="K222" s="1135"/>
      <c r="L222" s="1135"/>
      <c r="M222" s="1135"/>
      <c r="N222" s="1135"/>
      <c r="O222" s="500">
        <f>SUM(O6:O215)</f>
        <v>21856403573.580002</v>
      </c>
      <c r="P222" s="370"/>
      <c r="Q222" s="370"/>
      <c r="R222" s="892"/>
      <c r="S222" s="892"/>
      <c r="T222" s="892"/>
      <c r="U222" s="892"/>
      <c r="V222" s="1135" t="s">
        <v>842</v>
      </c>
      <c r="W222" s="1135"/>
      <c r="X222" s="500">
        <f>SUM(X6:X220)</f>
        <v>2645693294.4791346</v>
      </c>
    </row>
    <row r="223" spans="1:24" s="895" customFormat="1" ht="15.7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5.7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c r="A226" s="1739" t="s">
        <v>843</v>
      </c>
      <c r="B226" s="1739"/>
      <c r="C226" s="1739"/>
      <c r="D226" s="1739"/>
      <c r="E226" s="1739"/>
      <c r="F226" s="1739"/>
      <c r="G226" s="1739"/>
      <c r="H226" s="1739"/>
      <c r="I226" s="1739"/>
      <c r="J226" s="1739"/>
      <c r="K226" s="1739"/>
      <c r="L226" s="1739"/>
      <c r="M226" s="1739"/>
      <c r="N226" s="1739"/>
      <c r="O226" s="1739"/>
      <c r="P226" s="1739"/>
      <c r="Q226" s="1739"/>
      <c r="R226" s="1739"/>
      <c r="S226" s="1739"/>
      <c r="T226" s="1739"/>
      <c r="U226" s="1739"/>
      <c r="V226" s="1004"/>
      <c r="W226" s="1004"/>
      <c r="X226" s="1004"/>
      <c r="Y226" s="792"/>
    </row>
    <row r="227" spans="1:25" ht="14.25" customHeight="1">
      <c r="A227" s="1736" t="s">
        <v>844</v>
      </c>
      <c r="B227" s="1736"/>
      <c r="C227" s="1736"/>
      <c r="D227" s="1736"/>
      <c r="E227" s="1736"/>
      <c r="F227" s="1736"/>
      <c r="G227" s="1736"/>
      <c r="H227" s="1736"/>
      <c r="I227" s="1736"/>
      <c r="J227" s="1736"/>
      <c r="K227" s="1736"/>
      <c r="L227" s="1736"/>
      <c r="M227" s="1736"/>
      <c r="N227" s="1736"/>
      <c r="O227" s="1736"/>
      <c r="P227" s="1736"/>
      <c r="Q227" s="1736"/>
      <c r="R227" s="1736"/>
      <c r="S227" s="1736"/>
      <c r="T227" s="1736"/>
      <c r="U227" s="1736"/>
      <c r="V227" s="1005"/>
      <c r="W227" s="1005"/>
      <c r="X227" s="979"/>
    </row>
    <row r="228" spans="1:25" ht="14.25">
      <c r="A228" s="1743" t="s">
        <v>845</v>
      </c>
      <c r="B228" s="1743"/>
      <c r="C228" s="1743"/>
      <c r="D228" s="1743"/>
      <c r="E228" s="1743"/>
      <c r="F228" s="1743"/>
      <c r="G228" s="1743"/>
      <c r="H228" s="1743"/>
      <c r="I228" s="1743"/>
      <c r="J228" s="1743"/>
      <c r="K228" s="1743"/>
      <c r="L228" s="1743"/>
      <c r="M228" s="1743"/>
      <c r="N228" s="1743"/>
      <c r="O228" s="1743"/>
      <c r="P228" s="1743"/>
      <c r="Q228" s="1743"/>
      <c r="R228" s="1743"/>
      <c r="S228" s="1743"/>
      <c r="T228" s="1743"/>
      <c r="U228" s="1743"/>
      <c r="V228" s="979"/>
      <c r="W228" s="979"/>
      <c r="X228" s="979"/>
    </row>
    <row r="229" spans="1:25" ht="14.25">
      <c r="A229" s="1743" t="s">
        <v>846</v>
      </c>
      <c r="B229" s="1743"/>
      <c r="C229" s="1743"/>
      <c r="D229" s="1743"/>
      <c r="E229" s="1743"/>
      <c r="F229" s="1743"/>
      <c r="G229" s="1743"/>
      <c r="H229" s="1743"/>
      <c r="I229" s="1743"/>
      <c r="J229" s="1743"/>
      <c r="K229" s="1743"/>
      <c r="L229" s="1743"/>
      <c r="M229" s="1743"/>
      <c r="N229" s="1743"/>
      <c r="O229" s="1743"/>
      <c r="P229" s="1743"/>
      <c r="Q229" s="1743"/>
      <c r="R229" s="1743"/>
      <c r="S229" s="1743"/>
      <c r="T229" s="1743"/>
      <c r="U229" s="1743"/>
      <c r="V229" s="979"/>
      <c r="W229" s="979"/>
      <c r="X229" s="979"/>
    </row>
    <row r="230" spans="1:25" ht="13.5">
      <c r="A230" s="1740" t="s">
        <v>847</v>
      </c>
      <c r="B230" s="1740"/>
      <c r="C230" s="1740"/>
      <c r="D230" s="1740"/>
      <c r="E230" s="1740"/>
      <c r="F230" s="1740"/>
      <c r="G230" s="1740"/>
      <c r="H230" s="1740"/>
      <c r="I230" s="1740"/>
      <c r="J230" s="1740"/>
      <c r="K230" s="1740"/>
      <c r="L230" s="1740"/>
      <c r="M230" s="1740"/>
      <c r="N230" s="1740"/>
      <c r="O230" s="1740"/>
      <c r="P230" s="1740"/>
      <c r="Q230" s="1740"/>
      <c r="R230" s="1740"/>
      <c r="S230" s="1740"/>
      <c r="T230" s="1740"/>
      <c r="U230" s="1740"/>
      <c r="V230" s="1740"/>
      <c r="W230" s="1740"/>
      <c r="X230" s="1740"/>
    </row>
    <row r="231" spans="1:25" ht="12.75" customHeight="1">
      <c r="A231" s="1736" t="s">
        <v>848</v>
      </c>
      <c r="B231" s="1736"/>
      <c r="C231" s="1736"/>
      <c r="D231" s="1736"/>
      <c r="E231" s="1736"/>
      <c r="F231" s="1736"/>
      <c r="G231" s="1736"/>
      <c r="H231" s="1736"/>
      <c r="I231" s="1736"/>
      <c r="J231" s="1736"/>
      <c r="K231" s="1736"/>
      <c r="L231" s="1736"/>
      <c r="M231" s="1736"/>
      <c r="N231" s="1736"/>
      <c r="O231" s="1736"/>
      <c r="P231" s="1736"/>
      <c r="Q231" s="1736"/>
      <c r="R231" s="1736"/>
      <c r="S231" s="1736"/>
      <c r="T231" s="1736"/>
      <c r="U231" s="1736"/>
      <c r="V231" s="1736"/>
      <c r="W231" s="1736"/>
      <c r="X231" s="1736"/>
    </row>
    <row r="232" spans="1:25" ht="18" customHeight="1">
      <c r="A232" s="1736"/>
      <c r="B232" s="1736"/>
      <c r="C232" s="1736"/>
      <c r="D232" s="1736"/>
      <c r="E232" s="1736"/>
      <c r="F232" s="1736"/>
      <c r="G232" s="1736"/>
      <c r="H232" s="1736"/>
      <c r="I232" s="1736"/>
      <c r="J232" s="1736"/>
      <c r="K232" s="1736"/>
      <c r="L232" s="1736"/>
      <c r="M232" s="1736"/>
      <c r="N232" s="1736"/>
      <c r="O232" s="1736"/>
      <c r="P232" s="1736"/>
      <c r="Q232" s="1736"/>
      <c r="R232" s="1736"/>
      <c r="S232" s="1736"/>
      <c r="T232" s="1736"/>
      <c r="U232" s="1736"/>
      <c r="V232" s="1736"/>
      <c r="W232" s="1736"/>
      <c r="X232" s="1736"/>
    </row>
    <row r="233" spans="1:25" ht="14.25" customHeight="1">
      <c r="A233" s="1736" t="s">
        <v>849</v>
      </c>
      <c r="B233" s="1736"/>
      <c r="C233" s="1736"/>
      <c r="D233" s="1736"/>
      <c r="E233" s="1736"/>
      <c r="F233" s="1736"/>
      <c r="G233" s="1736"/>
      <c r="H233" s="1736"/>
      <c r="I233" s="1736"/>
      <c r="J233" s="1736"/>
      <c r="K233" s="1736"/>
      <c r="L233" s="1736"/>
      <c r="M233" s="1736"/>
      <c r="N233" s="1736"/>
      <c r="O233" s="1736"/>
      <c r="P233" s="1736"/>
      <c r="Q233" s="1736"/>
      <c r="R233" s="1736"/>
      <c r="S233" s="1736"/>
      <c r="T233" s="1736"/>
      <c r="U233" s="1736"/>
      <c r="V233" s="1736"/>
      <c r="W233" s="1736"/>
      <c r="X233" s="1736"/>
    </row>
    <row r="234" spans="1:25" ht="14.25" customHeight="1">
      <c r="A234" s="1736" t="s">
        <v>850</v>
      </c>
      <c r="B234" s="1736"/>
      <c r="C234" s="1736"/>
      <c r="D234" s="1736"/>
      <c r="E234" s="1736"/>
      <c r="F234" s="1736"/>
      <c r="G234" s="1736"/>
      <c r="H234" s="1736"/>
      <c r="I234" s="1736"/>
      <c r="J234" s="1736"/>
      <c r="K234" s="1736"/>
      <c r="L234" s="1736"/>
      <c r="M234" s="1736"/>
      <c r="N234" s="1736"/>
      <c r="O234" s="1736"/>
      <c r="P234" s="1736"/>
      <c r="Q234" s="1736"/>
      <c r="R234" s="1736"/>
      <c r="S234" s="1736"/>
      <c r="T234" s="1736"/>
      <c r="U234" s="1736"/>
      <c r="V234" s="1736"/>
      <c r="W234" s="1736"/>
      <c r="X234" s="1736"/>
    </row>
    <row r="235" spans="1:25" ht="14.25" customHeight="1">
      <c r="A235" s="1736" t="s">
        <v>851</v>
      </c>
      <c r="B235" s="1736"/>
      <c r="C235" s="1736"/>
      <c r="D235" s="1736"/>
      <c r="E235" s="1736"/>
      <c r="F235" s="1736"/>
      <c r="G235" s="1736"/>
      <c r="H235" s="1736"/>
      <c r="I235" s="1736"/>
      <c r="J235" s="1736"/>
      <c r="K235" s="1736"/>
      <c r="L235" s="1736"/>
      <c r="M235" s="1736"/>
      <c r="N235" s="1736"/>
      <c r="O235" s="1736"/>
      <c r="P235" s="1736"/>
      <c r="Q235" s="1736"/>
      <c r="R235" s="1736"/>
      <c r="S235" s="1736"/>
      <c r="T235" s="1736"/>
      <c r="U235" s="1736"/>
      <c r="V235" s="1736"/>
      <c r="W235" s="1736"/>
      <c r="X235" s="1736"/>
    </row>
    <row r="236" spans="1:25" ht="14.25" customHeight="1">
      <c r="A236" s="1736" t="s">
        <v>852</v>
      </c>
      <c r="B236" s="1736"/>
      <c r="C236" s="1736"/>
      <c r="D236" s="1736"/>
      <c r="E236" s="1736"/>
      <c r="F236" s="1736"/>
      <c r="G236" s="1736"/>
      <c r="H236" s="1736"/>
      <c r="I236" s="1736"/>
      <c r="J236" s="1736"/>
      <c r="K236" s="1736"/>
      <c r="L236" s="1736"/>
      <c r="M236" s="1736"/>
      <c r="N236" s="1736"/>
      <c r="O236" s="1736"/>
      <c r="P236" s="1736"/>
      <c r="Q236" s="1736"/>
      <c r="R236" s="1736"/>
      <c r="S236" s="1736"/>
      <c r="T236" s="1736"/>
      <c r="U236" s="1736"/>
      <c r="V236" s="1736"/>
      <c r="W236" s="1736"/>
      <c r="X236" s="1736"/>
    </row>
    <row r="237" spans="1:25" ht="14.25" customHeight="1">
      <c r="A237" s="1736" t="s">
        <v>853</v>
      </c>
      <c r="B237" s="1736"/>
      <c r="C237" s="1736"/>
      <c r="D237" s="1736"/>
      <c r="E237" s="1736"/>
      <c r="F237" s="1736"/>
      <c r="G237" s="1736"/>
      <c r="H237" s="1736"/>
      <c r="I237" s="1736"/>
      <c r="J237" s="1736"/>
      <c r="K237" s="1736"/>
      <c r="L237" s="1736"/>
      <c r="M237" s="1736"/>
      <c r="N237" s="1736"/>
      <c r="O237" s="1736"/>
      <c r="P237" s="1736"/>
      <c r="Q237" s="1736"/>
      <c r="R237" s="1736"/>
      <c r="S237" s="1736"/>
      <c r="T237" s="1736"/>
      <c r="U237" s="1736"/>
      <c r="V237" s="1736"/>
      <c r="W237" s="1736"/>
      <c r="X237" s="1736"/>
    </row>
    <row r="238" spans="1:25" ht="14.25" customHeight="1">
      <c r="A238" s="1736" t="s">
        <v>854</v>
      </c>
      <c r="B238" s="1736"/>
      <c r="C238" s="1736"/>
      <c r="D238" s="1736"/>
      <c r="E238" s="1736"/>
      <c r="F238" s="1736"/>
      <c r="G238" s="1736"/>
      <c r="H238" s="1736"/>
      <c r="I238" s="1736"/>
      <c r="J238" s="1736"/>
      <c r="K238" s="1736"/>
      <c r="L238" s="1736"/>
      <c r="M238" s="1736"/>
      <c r="N238" s="1736"/>
      <c r="O238" s="1736"/>
      <c r="P238" s="1736"/>
      <c r="Q238" s="1736"/>
      <c r="R238" s="1736"/>
      <c r="S238" s="1736"/>
      <c r="T238" s="1736"/>
      <c r="U238" s="1736"/>
      <c r="V238" s="1736"/>
      <c r="W238" s="1736"/>
      <c r="X238" s="1736"/>
    </row>
    <row r="239" spans="1:25" ht="14.25" customHeight="1">
      <c r="A239" s="1736" t="s">
        <v>855</v>
      </c>
      <c r="B239" s="1736"/>
      <c r="C239" s="1736"/>
      <c r="D239" s="1736"/>
      <c r="E239" s="1736"/>
      <c r="F239" s="1736"/>
      <c r="G239" s="1736"/>
      <c r="H239" s="1736"/>
      <c r="I239" s="1736"/>
      <c r="J239" s="1736"/>
      <c r="K239" s="1736"/>
      <c r="L239" s="1736"/>
      <c r="M239" s="1736"/>
      <c r="N239" s="1736"/>
      <c r="O239" s="1736"/>
      <c r="P239" s="1736"/>
      <c r="Q239" s="1736"/>
      <c r="R239" s="1736"/>
      <c r="S239" s="1736"/>
      <c r="T239" s="1736"/>
      <c r="U239" s="1736"/>
      <c r="V239" s="1736"/>
      <c r="W239" s="1736"/>
      <c r="X239" s="1736"/>
    </row>
    <row r="240" spans="1:25" ht="14.25" customHeight="1">
      <c r="A240" s="1736" t="s">
        <v>856</v>
      </c>
      <c r="B240" s="1736"/>
      <c r="C240" s="1736"/>
      <c r="D240" s="1736"/>
      <c r="E240" s="1736"/>
      <c r="F240" s="1736"/>
      <c r="G240" s="1736"/>
      <c r="H240" s="1736"/>
      <c r="I240" s="1736"/>
      <c r="J240" s="1736"/>
      <c r="K240" s="1736"/>
      <c r="L240" s="1736"/>
      <c r="M240" s="1736"/>
      <c r="N240" s="1736"/>
      <c r="O240" s="1736"/>
      <c r="P240" s="1736"/>
      <c r="Q240" s="1736"/>
      <c r="R240" s="1736"/>
      <c r="S240" s="1736"/>
      <c r="T240" s="1736"/>
      <c r="U240" s="1736"/>
      <c r="V240" s="1736"/>
      <c r="W240" s="1736"/>
      <c r="X240" s="1736"/>
    </row>
    <row r="241" spans="1:24" ht="14.25" customHeight="1">
      <c r="A241" s="1736" t="s">
        <v>857</v>
      </c>
      <c r="B241" s="1736"/>
      <c r="C241" s="1736"/>
      <c r="D241" s="1736"/>
      <c r="E241" s="1736"/>
      <c r="F241" s="1736"/>
      <c r="G241" s="1736"/>
      <c r="H241" s="1736"/>
      <c r="I241" s="1736"/>
      <c r="J241" s="1736"/>
      <c r="K241" s="1736"/>
      <c r="L241" s="1736"/>
      <c r="M241" s="1736"/>
      <c r="N241" s="1736"/>
      <c r="O241" s="1736"/>
      <c r="P241" s="1736"/>
      <c r="Q241" s="1736"/>
      <c r="R241" s="1736"/>
      <c r="S241" s="1736"/>
      <c r="T241" s="1736"/>
      <c r="U241" s="1736"/>
      <c r="V241" s="1736"/>
      <c r="W241" s="1736"/>
      <c r="X241" s="1736"/>
    </row>
    <row r="242" spans="1:24" ht="14.25" customHeight="1">
      <c r="A242" s="1736" t="s">
        <v>3003</v>
      </c>
      <c r="B242" s="1736"/>
      <c r="C242" s="1736"/>
      <c r="D242" s="1736"/>
      <c r="E242" s="1736"/>
      <c r="F242" s="1736"/>
      <c r="G242" s="1736"/>
      <c r="H242" s="1736"/>
      <c r="I242" s="1736"/>
      <c r="J242" s="1736"/>
      <c r="K242" s="1736"/>
      <c r="L242" s="1736"/>
      <c r="M242" s="1736"/>
      <c r="N242" s="1736"/>
      <c r="O242" s="1736"/>
      <c r="P242" s="1736"/>
      <c r="Q242" s="1736"/>
      <c r="R242" s="1736"/>
      <c r="S242" s="1736"/>
      <c r="T242" s="1736"/>
      <c r="U242" s="1736"/>
      <c r="V242" s="1736"/>
      <c r="W242" s="1736"/>
      <c r="X242" s="1736"/>
    </row>
  </sheetData>
  <protectedRanges>
    <protectedRange sqref="T6:T10" name="Range1_2_1"/>
  </protectedRanges>
  <mergeCells count="10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U60:U61"/>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2018-08-08T04:00:00+00:00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DFB53-9B1A-4D3A-929C-989DB87A61F9}"/>
</file>

<file path=customXml/itemProps2.xml><?xml version="1.0" encoding="utf-8"?>
<ds:datastoreItem xmlns:ds="http://schemas.openxmlformats.org/officeDocument/2006/customXml" ds:itemID="{5275489F-3909-46AA-B5E2-20F8091B2BC5}"/>
</file>

<file path=customXml/itemProps3.xml><?xml version="1.0" encoding="utf-8"?>
<ds:datastoreItem xmlns:ds="http://schemas.openxmlformats.org/officeDocument/2006/customXml" ds:itemID="{392D64A6-C6E3-4971-8ADB-9EC7CFF07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2018-08-09T19:07:17Z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433200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